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0410" windowHeight="5190" tabRatio="838" activeTab="1"/>
  </bookViews>
  <sheets>
    <sheet name="平方根" sheetId="1" r:id="rId1"/>
    <sheet name="因数分解 (1)" sheetId="2" r:id="rId2"/>
    <sheet name="因数分解 (2)" sheetId="3" r:id="rId3"/>
    <sheet name="２次方程式(因数分解型)" sheetId="4" r:id="rId4"/>
    <sheet name="2次方程式" sheetId="5" r:id="rId5"/>
    <sheet name="面積比(1)" sheetId="6" r:id="rId6"/>
    <sheet name="面積比(2)" sheetId="7" r:id="rId7"/>
    <sheet name="面積比(3)" sheetId="8" r:id="rId8"/>
  </sheets>
  <definedNames>
    <definedName name="_xlnm.Print_Area" localSheetId="4">'2次方程式'!$D$1:$Q$48</definedName>
    <definedName name="_xlnm.Print_Area" localSheetId="3">'２次方程式(因数分解型)'!$E$1:$Q$48</definedName>
    <definedName name="_xlnm.Print_Area" localSheetId="1">'因数分解 (1)'!$E$1:$Q$48</definedName>
    <definedName name="_xlnm.Print_Area" localSheetId="2">'因数分解 (2)'!$E$1:$T$48</definedName>
    <definedName name="_xlnm.Print_Area" localSheetId="0">'平方根'!$B$1:$N$49</definedName>
    <definedName name="_xlnm.Print_Area" localSheetId="5">'面積比(1)'!$D$1:$S$53</definedName>
    <definedName name="_xlnm.Print_Area" localSheetId="6">'面積比(2)'!$E$1:$T$53</definedName>
    <definedName name="_xlnm.Print_Area" localSheetId="7">'面積比(3)'!$D$1:$Q$53</definedName>
  </definedNames>
  <calcPr fullCalcOnLoad="1"/>
</workbook>
</file>

<file path=xl/sharedStrings.xml><?xml version="1.0" encoding="utf-8"?>
<sst xmlns="http://schemas.openxmlformats.org/spreadsheetml/2006/main" count="493" uniqueCount="177">
  <si>
    <t>得点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</si>
  <si>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</si>
  <si>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</si>
  <si>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</si>
  <si>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</si>
  <si>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</si>
  <si>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</si>
  <si>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</si>
  <si>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</si>
  <si>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</si>
  <si>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Ｆ９で再計算</t>
  </si>
  <si>
    <t>問：因数分解しなさい</t>
  </si>
  <si>
    <t>問：次の２次方程式を解きなさい</t>
  </si>
  <si>
    <t>（1）</t>
  </si>
  <si>
    <t>=</t>
  </si>
  <si>
    <t>±</t>
  </si>
  <si>
    <t>計算小テスト　sqrt</t>
  </si>
  <si>
    <t>x</t>
  </si>
  <si>
    <t>（1）</t>
  </si>
  <si>
    <t>x</t>
  </si>
  <si>
    <t>=</t>
  </si>
  <si>
    <t>計算小テスト　fz1</t>
  </si>
  <si>
    <t>計算小テスト　eq</t>
  </si>
  <si>
    <t>=</t>
  </si>
  <si>
    <t>計算小テスト　fz2</t>
  </si>
  <si>
    <t>RAND</t>
  </si>
  <si>
    <t>√</t>
  </si>
  <si>
    <t>　√</t>
  </si>
  <si>
    <t>問：√の中の数ができるだけ簡単になるように変形しなさい。
　　但し、これ以上の変形が不可能な場合は、＝に斜線を入れなさい</t>
  </si>
  <si>
    <t>RAND</t>
  </si>
  <si>
    <t>+</t>
  </si>
  <si>
    <t>×</t>
  </si>
  <si>
    <t>+</t>
  </si>
  <si>
    <t>-</t>
  </si>
  <si>
    <t>√D</t>
  </si>
  <si>
    <t>D=</t>
  </si>
  <si>
    <t>x</t>
  </si>
  <si>
    <t>-</t>
  </si>
  <si>
    <t>RAND</t>
  </si>
  <si>
    <t>+</t>
  </si>
  <si>
    <t>×</t>
  </si>
  <si>
    <t>RAND</t>
  </si>
  <si>
    <t>,</t>
  </si>
  <si>
    <t>計算小テスト　eq0</t>
  </si>
  <si>
    <t>+</t>
  </si>
  <si>
    <t>-</t>
  </si>
  <si>
    <t>問：△ABCの各辺を</t>
  </si>
  <si>
    <t>:</t>
  </si>
  <si>
    <t>計算小テスト　GEO-01</t>
  </si>
  <si>
    <t>補正a</t>
  </si>
  <si>
    <t>補正b</t>
  </si>
  <si>
    <t>　に内分する点D，E，Fをとる。これについて以下の各問いに答えよ。</t>
  </si>
  <si>
    <t>分子</t>
  </si>
  <si>
    <t>分母</t>
  </si>
  <si>
    <t>補正子</t>
  </si>
  <si>
    <t>補正母</t>
  </si>
  <si>
    <t>分数</t>
  </si>
  <si>
    <t>倍</t>
  </si>
  <si>
    <t>sum</t>
  </si>
  <si>
    <t>GCD</t>
  </si>
  <si>
    <r>
      <t>B</t>
    </r>
    <r>
      <rPr>
        <sz val="11"/>
        <rFont val="ＭＳ Ｐゴシック"/>
        <family val="3"/>
      </rPr>
      <t>D</t>
    </r>
  </si>
  <si>
    <t>:</t>
  </si>
  <si>
    <r>
      <t>D</t>
    </r>
    <r>
      <rPr>
        <sz val="11"/>
        <rFont val="ＭＳ Ｐゴシック"/>
        <family val="3"/>
      </rPr>
      <t>C</t>
    </r>
  </si>
  <si>
    <t>=</t>
  </si>
  <si>
    <r>
      <t>C</t>
    </r>
    <r>
      <rPr>
        <sz val="11"/>
        <rFont val="ＭＳ Ｐゴシック"/>
        <family val="3"/>
      </rPr>
      <t>E</t>
    </r>
  </si>
  <si>
    <r>
      <t>E</t>
    </r>
    <r>
      <rPr>
        <sz val="11"/>
        <rFont val="ＭＳ Ｐゴシック"/>
        <family val="3"/>
      </rPr>
      <t>A</t>
    </r>
  </si>
  <si>
    <r>
      <t>A</t>
    </r>
    <r>
      <rPr>
        <sz val="11"/>
        <rFont val="ＭＳ Ｐゴシック"/>
        <family val="3"/>
      </rPr>
      <t>F</t>
    </r>
  </si>
  <si>
    <r>
      <t>F</t>
    </r>
    <r>
      <rPr>
        <sz val="11"/>
        <rFont val="ＭＳ Ｐゴシック"/>
        <family val="3"/>
      </rPr>
      <t>B</t>
    </r>
  </si>
  <si>
    <t>(1)</t>
  </si>
  <si>
    <t>:</t>
  </si>
  <si>
    <t>(2)</t>
  </si>
  <si>
    <t>（3)</t>
  </si>
  <si>
    <r>
      <t>B</t>
    </r>
    <r>
      <rPr>
        <sz val="11"/>
        <rFont val="ＭＳ Ｐゴシック"/>
        <family val="3"/>
      </rPr>
      <t>D</t>
    </r>
  </si>
  <si>
    <r>
      <t>D</t>
    </r>
    <r>
      <rPr>
        <sz val="11"/>
        <rFont val="ＭＳ Ｐゴシック"/>
        <family val="3"/>
      </rPr>
      <t>C</t>
    </r>
  </si>
  <si>
    <r>
      <t>C</t>
    </r>
    <r>
      <rPr>
        <sz val="11"/>
        <rFont val="ＭＳ Ｐゴシック"/>
        <family val="3"/>
      </rPr>
      <t>E</t>
    </r>
  </si>
  <si>
    <r>
      <t>E</t>
    </r>
    <r>
      <rPr>
        <sz val="11"/>
        <rFont val="ＭＳ Ｐゴシック"/>
        <family val="3"/>
      </rPr>
      <t>A</t>
    </r>
  </si>
  <si>
    <r>
      <t>A</t>
    </r>
    <r>
      <rPr>
        <sz val="11"/>
        <rFont val="ＭＳ Ｐゴシック"/>
        <family val="3"/>
      </rPr>
      <t>F</t>
    </r>
  </si>
  <si>
    <r>
      <t>F</t>
    </r>
    <r>
      <rPr>
        <sz val="11"/>
        <rFont val="ＭＳ Ｐゴシック"/>
        <family val="3"/>
      </rPr>
      <t>B</t>
    </r>
  </si>
  <si>
    <t>(2)</t>
  </si>
  <si>
    <t>（3)</t>
  </si>
  <si>
    <t>計算小テスト　sqrt　～解答～</t>
  </si>
  <si>
    <t>計算小テスト　fz1　～解答～</t>
  </si>
  <si>
    <t>計算小テスト　fz2　～解答～</t>
  </si>
  <si>
    <t>計算小テスト　eq0　～解答～</t>
  </si>
  <si>
    <t>計算小テスト　eq　～解答～</t>
  </si>
  <si>
    <t>計算小テスト　GEO-01　～解答～</t>
  </si>
  <si>
    <t>GCD</t>
  </si>
  <si>
    <t>△ABD : △ACD</t>
  </si>
  <si>
    <t>△BCE : △BAE</t>
  </si>
  <si>
    <t>△CAF : △CBF</t>
  </si>
  <si>
    <t>△BDF</t>
  </si>
  <si>
    <t>△CED</t>
  </si>
  <si>
    <t>△AFE</t>
  </si>
  <si>
    <t>sum</t>
  </si>
  <si>
    <t>def</t>
  </si>
  <si>
    <t>:</t>
  </si>
  <si>
    <t>計算小テスト　GEO-02　～解答～</t>
  </si>
  <si>
    <t>計算小テスト　GEO-02</t>
  </si>
  <si>
    <r>
      <t>を求めよ。　　　　</t>
    </r>
    <r>
      <rPr>
        <sz val="8"/>
        <rFont val="ＭＳ Ｐゴシック"/>
        <family val="3"/>
      </rPr>
      <t>(10)</t>
    </r>
  </si>
  <si>
    <t>　対角線AC，BDの交点をPとする。以下の各問いに答えよ。</t>
  </si>
  <si>
    <t>補正AD</t>
  </si>
  <si>
    <t>補正BC</t>
  </si>
  <si>
    <t>　さらに、AD//QR//BCかつ線分QRが点Pを通るように辺AB上に点Q、辺CD上に点Rを取る。</t>
  </si>
  <si>
    <t>(3)</t>
  </si>
  <si>
    <t>(4)</t>
  </si>
  <si>
    <t>(5)</t>
  </si>
  <si>
    <t>/</t>
  </si>
  <si>
    <r>
      <t>の面積比を求めよ。　　　　</t>
    </r>
    <r>
      <rPr>
        <sz val="8"/>
        <rFont val="ＭＳ Ｐゴシック"/>
        <family val="3"/>
      </rPr>
      <t>(20)</t>
    </r>
  </si>
  <si>
    <r>
      <t>Q</t>
    </r>
    <r>
      <rPr>
        <sz val="11"/>
        <rFont val="ＭＳ Ｐゴシック"/>
        <family val="3"/>
      </rPr>
      <t>Rの長さを求めよ。　　　　</t>
    </r>
    <r>
      <rPr>
        <sz val="8"/>
        <rFont val="ＭＳ Ｐゴシック"/>
        <family val="3"/>
      </rPr>
      <t>(20)</t>
    </r>
  </si>
  <si>
    <r>
      <t>の面積は台形ABCDの何倍か。　　　　</t>
    </r>
    <r>
      <rPr>
        <sz val="8"/>
        <rFont val="ＭＳ Ｐゴシック"/>
        <family val="3"/>
      </rPr>
      <t>(40)</t>
    </r>
  </si>
  <si>
    <t>AP : PC</t>
  </si>
  <si>
    <t>CP : PA</t>
  </si>
  <si>
    <t>DP : PB</t>
  </si>
  <si>
    <t>BP : PD</t>
  </si>
  <si>
    <t>△PDA : △PAB : △PBC : △PCD</t>
  </si>
  <si>
    <t>△PAB : △PBC : △PCD : △PDA</t>
  </si>
  <si>
    <t>AD+BC</t>
  </si>
  <si>
    <t>QP : BC</t>
  </si>
  <si>
    <t>PR : BC</t>
  </si>
  <si>
    <t>gcd</t>
  </si>
  <si>
    <t>△PAQ</t>
  </si>
  <si>
    <t>△PQB</t>
  </si>
  <si>
    <t>△PCR</t>
  </si>
  <si>
    <t>△PRD</t>
  </si>
  <si>
    <t>補正xab</t>
  </si>
  <si>
    <t>ｘ</t>
  </si>
  <si>
    <t>xab</t>
  </si>
  <si>
    <t>(a+b)^3</t>
  </si>
  <si>
    <t>AD</t>
  </si>
  <si>
    <t>BC</t>
  </si>
  <si>
    <t>:</t>
  </si>
  <si>
    <t>(2)</t>
  </si>
  <si>
    <t>(3)</t>
  </si>
  <si>
    <t>(6)</t>
  </si>
  <si>
    <r>
      <t>を求めよ。　　　　</t>
    </r>
    <r>
      <rPr>
        <sz val="8"/>
        <rFont val="ＭＳ Ｐゴシック"/>
        <family val="3"/>
      </rPr>
      <t>(30)</t>
    </r>
  </si>
  <si>
    <t>計算小テスト　GEO-03　～解答～</t>
  </si>
  <si>
    <t>計算小テスト　GEO-03</t>
  </si>
  <si>
    <r>
      <t>を求めよ。　　　　</t>
    </r>
    <r>
      <rPr>
        <sz val="8"/>
        <rFont val="ＭＳ Ｐゴシック"/>
        <family val="3"/>
      </rPr>
      <t>(2)</t>
    </r>
  </si>
  <si>
    <r>
      <t>を求めよ。　　　　</t>
    </r>
    <r>
      <rPr>
        <sz val="8"/>
        <rFont val="ＭＳ Ｐゴシック"/>
        <family val="3"/>
      </rPr>
      <t>(25)</t>
    </r>
  </si>
  <si>
    <t>補正BQ</t>
  </si>
  <si>
    <t>補正QP</t>
  </si>
  <si>
    <t>補正PM</t>
  </si>
  <si>
    <t>BP+PM</t>
  </si>
  <si>
    <t>lcm</t>
  </si>
  <si>
    <r>
      <t>　とり、ACと</t>
    </r>
    <r>
      <rPr>
        <sz val="11"/>
        <rFont val="ＭＳ Ｐゴシック"/>
        <family val="3"/>
      </rPr>
      <t>MBの交点をP，MBとNCの交点をQとする。以下の各問いに答えよ。</t>
    </r>
  </si>
  <si>
    <t>(1)</t>
  </si>
  <si>
    <t>/</t>
  </si>
  <si>
    <t>NQ : QC</t>
  </si>
  <si>
    <t>BQ : QM</t>
  </si>
  <si>
    <r>
      <t>B</t>
    </r>
    <r>
      <rPr>
        <sz val="11"/>
        <rFont val="ＭＳ Ｐゴシック"/>
        <family val="3"/>
      </rPr>
      <t>Q : QP : PM</t>
    </r>
  </si>
  <si>
    <t>(1)</t>
  </si>
  <si>
    <t>BQ : QM</t>
  </si>
  <si>
    <r>
      <t>の面積は平行四辺形ABCDの何倍か。　　　　</t>
    </r>
    <r>
      <rPr>
        <sz val="8"/>
        <rFont val="ＭＳ Ｐゴシック"/>
        <family val="3"/>
      </rPr>
      <t>(10)</t>
    </r>
  </si>
  <si>
    <t>gcd</t>
  </si>
  <si>
    <t>add</t>
  </si>
  <si>
    <t>xadd</t>
  </si>
  <si>
    <t>a b</t>
  </si>
  <si>
    <t>c d</t>
  </si>
  <si>
    <t>AP : PC</t>
  </si>
  <si>
    <t>MP : PB</t>
  </si>
  <si>
    <t>△CDM</t>
  </si>
  <si>
    <t>△CMA</t>
  </si>
  <si>
    <t>△CAB</t>
  </si>
  <si>
    <t>△CMB</t>
  </si>
  <si>
    <t>ABCD</t>
  </si>
  <si>
    <t>△PCM</t>
  </si>
  <si>
    <t>△PMA</t>
  </si>
  <si>
    <t>△PAB</t>
  </si>
  <si>
    <t>△PBC</t>
  </si>
  <si>
    <t>d(a+b)</t>
  </si>
  <si>
    <t>c(a+b)+ad</t>
  </si>
  <si>
    <t>BQ+QM</t>
  </si>
  <si>
    <t>gcd</t>
  </si>
  <si>
    <r>
      <t>の面積は平行四辺形ABCDの何倍か。　　　　</t>
    </r>
    <r>
      <rPr>
        <sz val="8"/>
        <rFont val="ＭＳ Ｐゴシック"/>
        <family val="3"/>
      </rPr>
      <t>(8)</t>
    </r>
  </si>
  <si>
    <r>
      <t>の面積比を求めよ。　　　　</t>
    </r>
    <r>
      <rPr>
        <sz val="8"/>
        <rFont val="ＭＳ Ｐゴシック"/>
        <family val="3"/>
      </rPr>
      <t>(15)</t>
    </r>
  </si>
  <si>
    <r>
      <t>の面積は △ABC の面積の何倍か。　　　　</t>
    </r>
    <r>
      <rPr>
        <sz val="8"/>
        <rFont val="ＭＳ Ｐゴシック"/>
        <family val="3"/>
      </rPr>
      <t>(25)</t>
    </r>
  </si>
  <si>
    <r>
      <t xml:space="preserve"> △DEF の面積は △ABC の面積の何倍か。　　　　</t>
    </r>
    <r>
      <rPr>
        <sz val="8"/>
        <rFont val="ＭＳ Ｐゴシック"/>
        <family val="3"/>
      </rPr>
      <t>(65)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</si>
</sst>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+#;\-#"/>
    <numFmt numFmtId="184" formatCode="0_);[Red]\(0\)"/>
    <numFmt numFmtId="185" formatCode="0_ "/>
    <numFmt numFmtId="186" formatCode="#\ ???/???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i/>
      <sz val="18"/>
      <name val="Times New Roman"/>
      <family val="1"/>
    </font>
    <font>
      <i/>
      <sz val="11"/>
      <name val="Times New Roman"/>
      <family val="1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83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/>
      <protection hidden="1"/>
    </xf>
    <xf numFmtId="1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 hidden="1"/>
    </xf>
    <xf numFmtId="1" fontId="3" fillId="0" borderId="0" xfId="0" applyNumberFormat="1" applyFont="1" applyAlignment="1" applyProtection="1">
      <alignment horizontal="center" vertical="center" shrinkToFit="1"/>
      <protection hidden="1"/>
    </xf>
    <xf numFmtId="1" fontId="4" fillId="0" borderId="0" xfId="0" applyNumberFormat="1" applyFont="1" applyAlignment="1" applyProtection="1">
      <alignment horizontal="center" vertical="center" shrinkToFit="1"/>
      <protection hidden="1"/>
    </xf>
    <xf numFmtId="183" fontId="3" fillId="0" borderId="0" xfId="0" applyNumberFormat="1" applyFont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49" fontId="0" fillId="0" borderId="0" xfId="0" applyNumberFormat="1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horizontal="center" shrinkToFit="1"/>
      <protection hidden="1"/>
    </xf>
    <xf numFmtId="0" fontId="0" fillId="0" borderId="1" xfId="0" applyFont="1" applyBorder="1" applyAlignment="1" applyProtection="1">
      <alignment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5" fillId="0" borderId="0" xfId="0" applyNumberFormat="1" applyFont="1" applyAlignment="1" applyProtection="1" quotePrefix="1">
      <alignment horizontal="center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83" fontId="3" fillId="0" borderId="0" xfId="0" applyNumberFormat="1" applyFont="1" applyAlignment="1" applyProtection="1">
      <alignment horizontal="right"/>
      <protection hidden="1"/>
    </xf>
    <xf numFmtId="183" fontId="3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2" xfId="0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Alignment="1" applyProtection="1">
      <alignment horizontal="center" vertical="top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3" fontId="6" fillId="0" borderId="0" xfId="0" applyNumberFormat="1" applyFont="1" applyAlignment="1" applyProtection="1">
      <alignment horizontal="center"/>
      <protection hidden="1"/>
    </xf>
    <xf numFmtId="183" fontId="6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 quotePrefix="1">
      <alignment horizontal="center" vertical="top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8" fillId="0" borderId="0" xfId="0" applyFont="1" applyBorder="1" applyAlignment="1" applyProtection="1">
      <alignment shrinkToFit="1"/>
      <protection hidden="1"/>
    </xf>
    <xf numFmtId="0" fontId="8" fillId="0" borderId="0" xfId="0" applyFont="1" applyFill="1" applyAlignment="1" applyProtection="1">
      <alignment shrinkToFit="1"/>
      <protection hidden="1"/>
    </xf>
    <xf numFmtId="49" fontId="8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left" shrinkToFit="1"/>
      <protection hidden="1"/>
    </xf>
    <xf numFmtId="0" fontId="0" fillId="0" borderId="0" xfId="0" applyAlignment="1" applyProtection="1">
      <alignment shrinkToFit="1"/>
      <protection hidden="1"/>
    </xf>
    <xf numFmtId="0" fontId="8" fillId="0" borderId="0" xfId="0" applyFont="1" applyAlignment="1" applyProtection="1">
      <alignment shrinkToFit="1"/>
      <protection hidden="1"/>
    </xf>
    <xf numFmtId="0" fontId="8" fillId="0" borderId="0" xfId="0" applyFont="1" applyFill="1" applyBorder="1" applyAlignment="1" applyProtection="1">
      <alignment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183" fontId="0" fillId="0" borderId="0" xfId="0" applyNumberFormat="1" applyFont="1" applyAlignment="1" applyProtection="1">
      <alignment horizont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hidden="1"/>
    </xf>
    <xf numFmtId="185" fontId="0" fillId="0" borderId="0" xfId="0" applyNumberFormat="1" applyFont="1" applyAlignment="1" applyProtection="1">
      <alignment horizontal="center"/>
      <protection hidden="1"/>
    </xf>
    <xf numFmtId="185" fontId="0" fillId="0" borderId="0" xfId="0" applyNumberFormat="1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/>
      <protection hidden="1"/>
    </xf>
    <xf numFmtId="183" fontId="3" fillId="0" borderId="0" xfId="0" applyNumberFormat="1" applyFont="1" applyAlignment="1" applyProtection="1">
      <alignment horizontal="center"/>
      <protection hidden="1"/>
    </xf>
    <xf numFmtId="185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1" fontId="8" fillId="0" borderId="0" xfId="0" applyNumberFormat="1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horizontal="center" vertical="center" shrinkToFit="1"/>
      <protection hidden="1"/>
    </xf>
    <xf numFmtId="183" fontId="0" fillId="0" borderId="0" xfId="0" applyNumberFormat="1" applyFont="1" applyAlignment="1" applyProtection="1">
      <alignment horizontal="center" vertical="center" shrinkToFit="1"/>
      <protection hidden="1"/>
    </xf>
    <xf numFmtId="184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1" fontId="0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183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183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vertical="center" shrinkToFit="1"/>
      <protection hidden="1"/>
    </xf>
    <xf numFmtId="49" fontId="0" fillId="0" borderId="0" xfId="0" applyNumberFormat="1" applyFont="1" applyAlignment="1" applyProtection="1">
      <alignment horizontal="center" vertical="center" wrapText="1" shrinkToFit="1"/>
      <protection hidden="1"/>
    </xf>
    <xf numFmtId="0" fontId="0" fillId="0" borderId="0" xfId="0" applyNumberFormat="1" applyFont="1" applyAlignment="1" applyProtection="1">
      <alignment horizontal="center" shrinkToFit="1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183" fontId="2" fillId="0" borderId="0" xfId="0" applyNumberFormat="1" applyFont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1" fontId="8" fillId="0" borderId="0" xfId="0" applyNumberFormat="1" applyFont="1" applyFill="1" applyAlignment="1" applyProtection="1">
      <alignment vertical="center" shrinkToFit="1"/>
      <protection hidden="1"/>
    </xf>
    <xf numFmtId="0" fontId="8" fillId="0" borderId="0" xfId="0" applyFont="1" applyFill="1" applyAlignment="1" applyProtection="1">
      <alignment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8" fillId="0" borderId="0" xfId="0" applyNumberFormat="1" applyFont="1" applyAlignment="1" applyProtection="1">
      <alignment horizontal="center" vertical="center" shrinkToFit="1"/>
      <protection hidden="1"/>
    </xf>
    <xf numFmtId="186" fontId="8" fillId="0" borderId="0" xfId="0" applyNumberFormat="1" applyFont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NumberFormat="1" applyFont="1" applyBorder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horizontal="left" vertical="center"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NumberFormat="1" applyFont="1" applyBorder="1" applyAlignment="1" applyProtection="1">
      <alignment horizontal="left" vertical="center" shrinkToFit="1"/>
      <protection hidden="1"/>
    </xf>
    <xf numFmtId="0" fontId="0" fillId="0" borderId="1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Font="1" applyAlignment="1">
      <alignment vertical="center" shrinkToFit="1"/>
    </xf>
    <xf numFmtId="0" fontId="2" fillId="0" borderId="0" xfId="0" applyNumberFormat="1" applyFont="1" applyAlignment="1" applyProtection="1" quotePrefix="1">
      <alignment horizontal="right" vertical="center" shrinkToFit="1"/>
      <protection hidden="1"/>
    </xf>
    <xf numFmtId="0" fontId="2" fillId="0" borderId="0" xfId="0" applyNumberFormat="1" applyFont="1" applyAlignment="1">
      <alignment horizontal="right" vertical="center" shrinkToFit="1"/>
    </xf>
    <xf numFmtId="0" fontId="2" fillId="0" borderId="0" xfId="0" applyNumberFormat="1" applyFont="1" applyAlignment="1" applyProtection="1" quotePrefix="1">
      <alignment horizontal="center" vertical="center" shrinkToFit="1"/>
      <protection hidden="1"/>
    </xf>
    <xf numFmtId="0" fontId="2" fillId="0" borderId="0" xfId="0" applyNumberFormat="1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>
      <alignment horizontal="left" vertical="center" shrinkToFit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NumberFormat="1" applyFont="1" applyBorder="1" applyAlignment="1" applyProtection="1">
      <alignment horizontal="left" vertical="center" shrinkToFit="1"/>
      <protection hidden="1"/>
    </xf>
    <xf numFmtId="0" fontId="0" fillId="0" borderId="1" xfId="0" applyNumberFormat="1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 quotePrefix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86" fontId="2" fillId="0" borderId="0" xfId="0" applyNumberFormat="1" applyFont="1" applyAlignment="1" applyProtection="1" quotePrefix="1">
      <alignment horizontal="right" vertical="center" shrinkToFit="1"/>
      <protection hidden="1"/>
    </xf>
    <xf numFmtId="186" fontId="2" fillId="0" borderId="0" xfId="0" applyNumberFormat="1" applyFont="1" applyAlignment="1">
      <alignment horizontal="right" vertical="center" shrinkToFit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vertical="center" shrinkToFit="1"/>
      <protection hidden="1"/>
    </xf>
    <xf numFmtId="0" fontId="0" fillId="2" borderId="0" xfId="0" applyFont="1" applyFill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>
      <alignment vertical="center" shrinkToFit="1"/>
    </xf>
    <xf numFmtId="49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183" fontId="0" fillId="0" borderId="0" xfId="0" applyNumberFormat="1" applyFont="1" applyAlignment="1" applyProtection="1">
      <alignment vertical="center" shrinkToFit="1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0" xfId="0" applyFont="1" applyAlignment="1">
      <alignment horizontal="center" vertical="center" shrinkToFit="1"/>
    </xf>
    <xf numFmtId="186" fontId="2" fillId="0" borderId="0" xfId="0" applyNumberFormat="1" applyFont="1" applyAlignment="1" applyProtection="1">
      <alignment horizontal="right" vertical="center" shrinkToFit="1"/>
      <protection hidden="1"/>
    </xf>
    <xf numFmtId="49" fontId="0" fillId="0" borderId="0" xfId="0" applyNumberFormat="1" applyFont="1" applyAlignment="1" applyProtection="1">
      <alignment vertical="center" wrapText="1" shrinkToFit="1"/>
      <protection hidden="1"/>
    </xf>
    <xf numFmtId="49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shrinkToFit="1"/>
      <protection hidden="1"/>
    </xf>
    <xf numFmtId="49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shrinkToFit="1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 shrinkToFit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11" fillId="0" borderId="0" xfId="0" applyNumberFormat="1" applyFont="1" applyAlignment="1" applyProtection="1">
      <alignment vertical="center" shrinkToFit="1"/>
      <protection hidden="1"/>
    </xf>
    <xf numFmtId="0" fontId="11" fillId="0" borderId="0" xfId="0" applyNumberFormat="1" applyFont="1" applyAlignment="1">
      <alignment vertical="center" shrinkToFit="1"/>
    </xf>
    <xf numFmtId="0" fontId="2" fillId="0" borderId="0" xfId="0" applyNumberFormat="1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183" fontId="0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>
      <alignment vertical="center" shrinkToFit="1"/>
    </xf>
    <xf numFmtId="1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>
      <alignment horizontal="center" vertical="center" shrinkToFit="1"/>
    </xf>
    <xf numFmtId="0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="75" zoomScaleNormal="75" workbookViewId="0" topLeftCell="A1">
      <selection activeCell="L5" sqref="L5"/>
    </sheetView>
  </sheetViews>
  <sheetFormatPr defaultColWidth="9.00390625" defaultRowHeight="27" customHeight="1"/>
  <cols>
    <col min="1" max="1" width="9.00390625" style="79" customWidth="1"/>
    <col min="2" max="2" width="5.00390625" style="32" customWidth="1"/>
    <col min="3" max="3" width="3.375" style="11" customWidth="1"/>
    <col min="4" max="4" width="6.25390625" style="33" customWidth="1"/>
    <col min="5" max="5" width="3.75390625" style="33" customWidth="1"/>
    <col min="6" max="6" width="5.00390625" style="34" customWidth="1"/>
    <col min="7" max="8" width="5.00390625" style="33" customWidth="1"/>
    <col min="9" max="10" width="5.00390625" style="34" customWidth="1"/>
    <col min="11" max="11" width="5.00390625" style="25" customWidth="1"/>
    <col min="12" max="14" width="5.00390625" style="23" customWidth="1"/>
    <col min="15" max="16" width="5.00390625" style="80" customWidth="1"/>
    <col min="17" max="17" width="6.75390625" style="80" customWidth="1"/>
    <col min="18" max="41" width="2.50390625" style="80" customWidth="1"/>
    <col min="42" max="42" width="3.75390625" style="80" customWidth="1"/>
    <col min="43" max="43" width="2.25390625" style="80" customWidth="1"/>
    <col min="44" max="44" width="5.00390625" style="80" customWidth="1"/>
    <col min="45" max="16384" width="9.00390625" style="23" customWidth="1"/>
  </cols>
  <sheetData>
    <row r="1" spans="1:31" ht="27" customHeight="1">
      <c r="A1" s="22" t="s">
        <v>10</v>
      </c>
      <c r="B1" s="216" t="s">
        <v>16</v>
      </c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218"/>
      <c r="AD1" s="81"/>
      <c r="AE1" s="81"/>
    </row>
    <row r="2" spans="1:41" ht="27" customHeight="1">
      <c r="A2" s="23"/>
      <c r="B2" s="210" t="s">
        <v>28</v>
      </c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3"/>
      <c r="N2" s="213"/>
      <c r="O2" s="214" t="s">
        <v>25</v>
      </c>
      <c r="P2" s="215"/>
      <c r="Q2" s="215"/>
      <c r="R2" s="83">
        <v>25</v>
      </c>
      <c r="S2" s="83">
        <v>24</v>
      </c>
      <c r="T2" s="83">
        <v>23</v>
      </c>
      <c r="U2" s="83">
        <v>22</v>
      </c>
      <c r="V2" s="83">
        <v>21</v>
      </c>
      <c r="W2" s="83">
        <v>20</v>
      </c>
      <c r="X2" s="83">
        <v>19</v>
      </c>
      <c r="Y2" s="83">
        <v>18</v>
      </c>
      <c r="Z2" s="83">
        <v>17</v>
      </c>
      <c r="AA2" s="83">
        <v>16</v>
      </c>
      <c r="AB2" s="83">
        <v>15</v>
      </c>
      <c r="AC2" s="83">
        <v>14</v>
      </c>
      <c r="AD2" s="83">
        <v>13</v>
      </c>
      <c r="AE2" s="83">
        <v>12</v>
      </c>
      <c r="AF2" s="83">
        <v>11</v>
      </c>
      <c r="AG2" s="83">
        <v>10</v>
      </c>
      <c r="AH2" s="83">
        <v>9</v>
      </c>
      <c r="AI2" s="83">
        <v>8</v>
      </c>
      <c r="AJ2" s="83">
        <v>7</v>
      </c>
      <c r="AK2" s="83">
        <v>6</v>
      </c>
      <c r="AL2" s="83">
        <v>5</v>
      </c>
      <c r="AM2" s="83">
        <v>4</v>
      </c>
      <c r="AN2" s="83">
        <v>3</v>
      </c>
      <c r="AO2" s="83">
        <v>2</v>
      </c>
    </row>
    <row r="3" spans="1:41" ht="12" customHeight="1">
      <c r="A3" s="23"/>
      <c r="B3" s="26"/>
      <c r="C3" s="58"/>
      <c r="D3" s="62"/>
      <c r="E3" s="24"/>
      <c r="G3" s="59"/>
      <c r="H3" s="59"/>
      <c r="I3" s="59"/>
      <c r="J3" s="59"/>
      <c r="K3" s="59"/>
      <c r="L3" s="59"/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4" ht="25.5" customHeight="1">
      <c r="A4" s="23"/>
      <c r="B4" s="126" t="s">
        <v>13</v>
      </c>
      <c r="C4" s="84" t="s">
        <v>27</v>
      </c>
      <c r="D4" s="27">
        <f>Q4</f>
        <v>48</v>
      </c>
      <c r="E4" s="27" t="s">
        <v>14</v>
      </c>
      <c r="F4" s="29"/>
      <c r="G4" s="28"/>
      <c r="H4" s="29"/>
      <c r="I4" s="23"/>
      <c r="J4" s="30"/>
      <c r="L4" s="31"/>
      <c r="M4" s="31"/>
      <c r="N4" s="31"/>
      <c r="O4" s="73">
        <f>RANDBETWEEN(2,25)</f>
        <v>16</v>
      </c>
      <c r="P4" s="73">
        <f>RANDBETWEEN(2,25)</f>
        <v>3</v>
      </c>
      <c r="Q4" s="73">
        <f>O4*P4</f>
        <v>48</v>
      </c>
      <c r="R4" s="80">
        <f>IF(MOD(Q4,R$2^2)=0,QUOTIENT(Q4,R$2^2),Q4)</f>
        <v>48</v>
      </c>
      <c r="S4" s="80">
        <f>IF(MOD(R4,S$2^2)=0,QUOTIENT(R4,S$2^2),R4)</f>
        <v>48</v>
      </c>
      <c r="T4" s="80">
        <f>IF(MOD(S4,T$2^2)=0,QUOTIENT(S4,T$2^2),S4)</f>
        <v>48</v>
      </c>
      <c r="U4" s="80">
        <f>IF(MOD(T4,U$2^2)=0,QUOTIENT(T4,U$2^2),T4)</f>
        <v>48</v>
      </c>
      <c r="V4" s="80">
        <f>IF(MOD(U4,V$2^2)=0,QUOTIENT(U4,V$2^2),U4)</f>
        <v>48</v>
      </c>
      <c r="W4" s="80">
        <f>IF(MOD(V4,W$2^2)=0,QUOTIENT(V4,W$2^2),V4)</f>
        <v>48</v>
      </c>
      <c r="X4" s="80">
        <f>IF(MOD(W4,X$2^2)=0,QUOTIENT(W4,X$2^2),W4)</f>
        <v>48</v>
      </c>
      <c r="Y4" s="80">
        <f>IF(MOD(X4,Y$2^2)=0,QUOTIENT(X4,Y$2^2),X4)</f>
        <v>48</v>
      </c>
      <c r="Z4" s="80">
        <f>IF(MOD(Y4,Z$2^2)=0,QUOTIENT(Y4,Z$2^2),Y4)</f>
        <v>48</v>
      </c>
      <c r="AA4" s="80">
        <f>IF(MOD(Z4,AA$2^2)=0,QUOTIENT(Z4,AA$2^2),Z4)</f>
        <v>48</v>
      </c>
      <c r="AB4" s="80">
        <f>IF(MOD(AA4,AB$2^2)=0,QUOTIENT(AA4,AB$2^2),AA4)</f>
        <v>48</v>
      </c>
      <c r="AC4" s="80">
        <f>IF(MOD(AB4,AC$2^2)=0,QUOTIENT(AB4,AC$2^2),AB4)</f>
        <v>48</v>
      </c>
      <c r="AD4" s="80">
        <f>IF(MOD(AC4,AD$2^2)=0,QUOTIENT(AC4,AD$2^2),AC4)</f>
        <v>48</v>
      </c>
      <c r="AE4" s="80">
        <f>IF(MOD(AD4,AE$2^2)=0,QUOTIENT(AD4,AE$2^2),AD4)</f>
        <v>48</v>
      </c>
      <c r="AF4" s="80">
        <f>IF(MOD(AE4,AF$2^2)=0,QUOTIENT(AE4,AF$2^2),AE4)</f>
        <v>48</v>
      </c>
      <c r="AG4" s="80">
        <f>IF(MOD(AF4,AG$2^2)=0,QUOTIENT(AF4,AG$2^2),AF4)</f>
        <v>48</v>
      </c>
      <c r="AH4" s="80">
        <f>IF(MOD(AG4,AH$2^2)=0,QUOTIENT(AG4,AH$2^2),AG4)</f>
        <v>48</v>
      </c>
      <c r="AI4" s="80">
        <f>IF(MOD(AH4,AI$2^2)=0,QUOTIENT(AH4,AI$2^2),AH4)</f>
        <v>48</v>
      </c>
      <c r="AJ4" s="80">
        <f>IF(MOD(AI4,AJ$2^2)=0,QUOTIENT(AI4,AJ$2^2),AI4)</f>
        <v>48</v>
      </c>
      <c r="AK4" s="80">
        <f>IF(MOD(AJ4,AK$2^2)=0,QUOTIENT(AJ4,AK$2^2),AJ4)</f>
        <v>48</v>
      </c>
      <c r="AL4" s="80">
        <f>IF(MOD(AK4,AL$2^2)=0,QUOTIENT(AK4,AL$2^2),AK4)</f>
        <v>48</v>
      </c>
      <c r="AM4" s="80">
        <f>IF(MOD(AL4,AM$2^2)=0,QUOTIENT(AL4,AM$2^2),AL4)</f>
        <v>3</v>
      </c>
      <c r="AN4" s="80">
        <f>IF(MOD(AM4,AN$2^2)=0,QUOTIENT(AM4,AN$2^2),AM4)</f>
        <v>3</v>
      </c>
      <c r="AO4" s="80">
        <f>IF(MOD(AN4,AO$2^2)=0,QUOTIENT(AN4,AO$2^2),AN4)</f>
        <v>3</v>
      </c>
      <c r="AP4" s="74">
        <f>PRODUCT(R5:AO5)</f>
        <v>4</v>
      </c>
      <c r="AQ4" s="74" t="s">
        <v>26</v>
      </c>
      <c r="AR4" s="74">
        <f>AO4</f>
        <v>3</v>
      </c>
    </row>
    <row r="5" spans="1:41" ht="25.5" customHeight="1">
      <c r="A5" s="23"/>
      <c r="B5" s="137"/>
      <c r="D5" s="60"/>
      <c r="H5" s="29"/>
      <c r="K5" s="31"/>
      <c r="L5" s="31"/>
      <c r="M5" s="31"/>
      <c r="N5" s="31"/>
      <c r="O5" s="75"/>
      <c r="P5" s="75"/>
      <c r="Q5" s="73"/>
      <c r="R5" s="80">
        <f>SQRT(Q4/R4)</f>
        <v>1</v>
      </c>
      <c r="S5" s="80">
        <f aca="true" t="shared" si="0" ref="S5:AO5">SQRT(R4/S4)</f>
        <v>1</v>
      </c>
      <c r="T5" s="80">
        <f t="shared" si="0"/>
        <v>1</v>
      </c>
      <c r="U5" s="80">
        <f t="shared" si="0"/>
        <v>1</v>
      </c>
      <c r="V5" s="80">
        <f t="shared" si="0"/>
        <v>1</v>
      </c>
      <c r="W5" s="80">
        <f t="shared" si="0"/>
        <v>1</v>
      </c>
      <c r="X5" s="80">
        <f t="shared" si="0"/>
        <v>1</v>
      </c>
      <c r="Y5" s="80">
        <f t="shared" si="0"/>
        <v>1</v>
      </c>
      <c r="Z5" s="80">
        <f t="shared" si="0"/>
        <v>1</v>
      </c>
      <c r="AA5" s="80">
        <f t="shared" si="0"/>
        <v>1</v>
      </c>
      <c r="AB5" s="80">
        <f t="shared" si="0"/>
        <v>1</v>
      </c>
      <c r="AC5" s="80">
        <f t="shared" si="0"/>
        <v>1</v>
      </c>
      <c r="AD5" s="80">
        <f t="shared" si="0"/>
        <v>1</v>
      </c>
      <c r="AE5" s="80">
        <f t="shared" si="0"/>
        <v>1</v>
      </c>
      <c r="AF5" s="80">
        <f t="shared" si="0"/>
        <v>1</v>
      </c>
      <c r="AG5" s="80">
        <f t="shared" si="0"/>
        <v>1</v>
      </c>
      <c r="AH5" s="80">
        <f t="shared" si="0"/>
        <v>1</v>
      </c>
      <c r="AI5" s="80">
        <f t="shared" si="0"/>
        <v>1</v>
      </c>
      <c r="AJ5" s="80">
        <f t="shared" si="0"/>
        <v>1</v>
      </c>
      <c r="AK5" s="80">
        <f t="shared" si="0"/>
        <v>1</v>
      </c>
      <c r="AL5" s="80">
        <f t="shared" si="0"/>
        <v>1</v>
      </c>
      <c r="AM5" s="80">
        <f t="shared" si="0"/>
        <v>4</v>
      </c>
      <c r="AN5" s="80">
        <f t="shared" si="0"/>
        <v>1</v>
      </c>
      <c r="AO5" s="80">
        <f t="shared" si="0"/>
        <v>1</v>
      </c>
    </row>
    <row r="6" spans="1:44" ht="25.5" customHeight="1">
      <c r="A6" s="23"/>
      <c r="B6" s="126" t="s">
        <v>1</v>
      </c>
      <c r="C6" s="84" t="s">
        <v>27</v>
      </c>
      <c r="D6" s="27">
        <f>Q6</f>
        <v>40</v>
      </c>
      <c r="E6" s="27" t="s">
        <v>14</v>
      </c>
      <c r="F6" s="29"/>
      <c r="G6" s="28"/>
      <c r="H6" s="29"/>
      <c r="I6" s="23"/>
      <c r="J6" s="30"/>
      <c r="K6" s="31"/>
      <c r="L6" s="31"/>
      <c r="M6" s="31"/>
      <c r="N6" s="31"/>
      <c r="O6" s="73">
        <f>RANDBETWEEN(2,25)</f>
        <v>20</v>
      </c>
      <c r="P6" s="73">
        <f>RANDBETWEEN(2,25)</f>
        <v>2</v>
      </c>
      <c r="Q6" s="73">
        <f>O6*P6</f>
        <v>40</v>
      </c>
      <c r="R6" s="80">
        <f>IF(MOD(Q6,R$2^2)=0,QUOTIENT(Q6,R$2^2),Q6)</f>
        <v>40</v>
      </c>
      <c r="S6" s="80">
        <f>IF(MOD(R6,S$2^2)=0,QUOTIENT(R6,S$2^2),R6)</f>
        <v>40</v>
      </c>
      <c r="T6" s="80">
        <f>IF(MOD(S6,T$2^2)=0,QUOTIENT(S6,T$2^2),S6)</f>
        <v>40</v>
      </c>
      <c r="U6" s="80">
        <f>IF(MOD(T6,U$2^2)=0,QUOTIENT(T6,U$2^2),T6)</f>
        <v>40</v>
      </c>
      <c r="V6" s="80">
        <f>IF(MOD(U6,V$2^2)=0,QUOTIENT(U6,V$2^2),U6)</f>
        <v>40</v>
      </c>
      <c r="W6" s="80">
        <f>IF(MOD(V6,W$2^2)=0,QUOTIENT(V6,W$2^2),V6)</f>
        <v>40</v>
      </c>
      <c r="X6" s="80">
        <f>IF(MOD(W6,X$2^2)=0,QUOTIENT(W6,X$2^2),W6)</f>
        <v>40</v>
      </c>
      <c r="Y6" s="80">
        <f>IF(MOD(X6,Y$2^2)=0,QUOTIENT(X6,Y$2^2),X6)</f>
        <v>40</v>
      </c>
      <c r="Z6" s="80">
        <f>IF(MOD(Y6,Z$2^2)=0,QUOTIENT(Y6,Z$2^2),Y6)</f>
        <v>40</v>
      </c>
      <c r="AA6" s="80">
        <f>IF(MOD(Z6,AA$2^2)=0,QUOTIENT(Z6,AA$2^2),Z6)</f>
        <v>40</v>
      </c>
      <c r="AB6" s="80">
        <f>IF(MOD(AA6,AB$2^2)=0,QUOTIENT(AA6,AB$2^2),AA6)</f>
        <v>40</v>
      </c>
      <c r="AC6" s="80">
        <f>IF(MOD(AB6,AC$2^2)=0,QUOTIENT(AB6,AC$2^2),AB6)</f>
        <v>40</v>
      </c>
      <c r="AD6" s="80">
        <f>IF(MOD(AC6,AD$2^2)=0,QUOTIENT(AC6,AD$2^2),AC6)</f>
        <v>40</v>
      </c>
      <c r="AE6" s="80">
        <f>IF(MOD(AD6,AE$2^2)=0,QUOTIENT(AD6,AE$2^2),AD6)</f>
        <v>40</v>
      </c>
      <c r="AF6" s="80">
        <f>IF(MOD(AE6,AF$2^2)=0,QUOTIENT(AE6,AF$2^2),AE6)</f>
        <v>40</v>
      </c>
      <c r="AG6" s="80">
        <f>IF(MOD(AF6,AG$2^2)=0,QUOTIENT(AF6,AG$2^2),AF6)</f>
        <v>40</v>
      </c>
      <c r="AH6" s="80">
        <f>IF(MOD(AG6,AH$2^2)=0,QUOTIENT(AG6,AH$2^2),AG6)</f>
        <v>40</v>
      </c>
      <c r="AI6" s="80">
        <f>IF(MOD(AH6,AI$2^2)=0,QUOTIENT(AH6,AI$2^2),AH6)</f>
        <v>40</v>
      </c>
      <c r="AJ6" s="80">
        <f>IF(MOD(AI6,AJ$2^2)=0,QUOTIENT(AI6,AJ$2^2),AI6)</f>
        <v>40</v>
      </c>
      <c r="AK6" s="80">
        <f>IF(MOD(AJ6,AK$2^2)=0,QUOTIENT(AJ6,AK$2^2),AJ6)</f>
        <v>40</v>
      </c>
      <c r="AL6" s="80">
        <f>IF(MOD(AK6,AL$2^2)=0,QUOTIENT(AK6,AL$2^2),AK6)</f>
        <v>40</v>
      </c>
      <c r="AM6" s="80">
        <f>IF(MOD(AL6,AM$2^2)=0,QUOTIENT(AL6,AM$2^2),AL6)</f>
        <v>40</v>
      </c>
      <c r="AN6" s="80">
        <f>IF(MOD(AM6,AN$2^2)=0,QUOTIENT(AM6,AN$2^2),AM6)</f>
        <v>40</v>
      </c>
      <c r="AO6" s="80">
        <f>IF(MOD(AN6,AO$2^2)=0,QUOTIENT(AN6,AO$2^2),AN6)</f>
        <v>10</v>
      </c>
      <c r="AP6" s="74">
        <f>PRODUCT(R7:AO7)</f>
        <v>2</v>
      </c>
      <c r="AQ6" s="74" t="s">
        <v>26</v>
      </c>
      <c r="AR6" s="74">
        <f>AO6</f>
        <v>10</v>
      </c>
    </row>
    <row r="7" spans="1:41" ht="25.5" customHeight="1">
      <c r="A7" s="23"/>
      <c r="B7" s="137"/>
      <c r="D7" s="60"/>
      <c r="H7" s="29"/>
      <c r="K7" s="31"/>
      <c r="L7" s="31"/>
      <c r="M7" s="31"/>
      <c r="N7" s="31"/>
      <c r="O7" s="75"/>
      <c r="P7" s="75"/>
      <c r="Q7" s="73"/>
      <c r="R7" s="80">
        <f aca="true" t="shared" si="1" ref="R7:AO7">SQRT(Q6/R6)</f>
        <v>1</v>
      </c>
      <c r="S7" s="80">
        <f t="shared" si="1"/>
        <v>1</v>
      </c>
      <c r="T7" s="80">
        <f t="shared" si="1"/>
        <v>1</v>
      </c>
      <c r="U7" s="80">
        <f t="shared" si="1"/>
        <v>1</v>
      </c>
      <c r="V7" s="80">
        <f t="shared" si="1"/>
        <v>1</v>
      </c>
      <c r="W7" s="80">
        <f t="shared" si="1"/>
        <v>1</v>
      </c>
      <c r="X7" s="80">
        <f t="shared" si="1"/>
        <v>1</v>
      </c>
      <c r="Y7" s="80">
        <f t="shared" si="1"/>
        <v>1</v>
      </c>
      <c r="Z7" s="80">
        <f t="shared" si="1"/>
        <v>1</v>
      </c>
      <c r="AA7" s="80">
        <f t="shared" si="1"/>
        <v>1</v>
      </c>
      <c r="AB7" s="80">
        <f t="shared" si="1"/>
        <v>1</v>
      </c>
      <c r="AC7" s="80">
        <f t="shared" si="1"/>
        <v>1</v>
      </c>
      <c r="AD7" s="80">
        <f t="shared" si="1"/>
        <v>1</v>
      </c>
      <c r="AE7" s="80">
        <f t="shared" si="1"/>
        <v>1</v>
      </c>
      <c r="AF7" s="80">
        <f t="shared" si="1"/>
        <v>1</v>
      </c>
      <c r="AG7" s="80">
        <f t="shared" si="1"/>
        <v>1</v>
      </c>
      <c r="AH7" s="80">
        <f t="shared" si="1"/>
        <v>1</v>
      </c>
      <c r="AI7" s="80">
        <f t="shared" si="1"/>
        <v>1</v>
      </c>
      <c r="AJ7" s="80">
        <f t="shared" si="1"/>
        <v>1</v>
      </c>
      <c r="AK7" s="80">
        <f t="shared" si="1"/>
        <v>1</v>
      </c>
      <c r="AL7" s="80">
        <f t="shared" si="1"/>
        <v>1</v>
      </c>
      <c r="AM7" s="80">
        <f t="shared" si="1"/>
        <v>1</v>
      </c>
      <c r="AN7" s="80">
        <f t="shared" si="1"/>
        <v>1</v>
      </c>
      <c r="AO7" s="80">
        <f t="shared" si="1"/>
        <v>2</v>
      </c>
    </row>
    <row r="8" spans="1:44" ht="25.5" customHeight="1">
      <c r="A8" s="23"/>
      <c r="B8" s="126" t="s">
        <v>2</v>
      </c>
      <c r="C8" s="84" t="s">
        <v>27</v>
      </c>
      <c r="D8" s="27">
        <f>Q8</f>
        <v>39</v>
      </c>
      <c r="E8" s="27" t="s">
        <v>14</v>
      </c>
      <c r="F8" s="29"/>
      <c r="G8" s="28"/>
      <c r="H8" s="29"/>
      <c r="I8" s="23"/>
      <c r="J8" s="30"/>
      <c r="K8" s="31"/>
      <c r="L8" s="31"/>
      <c r="M8" s="31"/>
      <c r="N8" s="31"/>
      <c r="O8" s="73">
        <f>RANDBETWEEN(2,25)</f>
        <v>3</v>
      </c>
      <c r="P8" s="73">
        <f>RANDBETWEEN(2,25)</f>
        <v>13</v>
      </c>
      <c r="Q8" s="73">
        <f>O8*P8</f>
        <v>39</v>
      </c>
      <c r="R8" s="80">
        <f>IF(MOD(Q8,R$2^2)=0,QUOTIENT(Q8,R$2^2),Q8)</f>
        <v>39</v>
      </c>
      <c r="S8" s="80">
        <f>IF(MOD(R8,S$2^2)=0,QUOTIENT(R8,S$2^2),R8)</f>
        <v>39</v>
      </c>
      <c r="T8" s="80">
        <f>IF(MOD(S8,T$2^2)=0,QUOTIENT(S8,T$2^2),S8)</f>
        <v>39</v>
      </c>
      <c r="U8" s="80">
        <f>IF(MOD(T8,U$2^2)=0,QUOTIENT(T8,U$2^2),T8)</f>
        <v>39</v>
      </c>
      <c r="V8" s="80">
        <f>IF(MOD(U8,V$2^2)=0,QUOTIENT(U8,V$2^2),U8)</f>
        <v>39</v>
      </c>
      <c r="W8" s="80">
        <f>IF(MOD(V8,W$2^2)=0,QUOTIENT(V8,W$2^2),V8)</f>
        <v>39</v>
      </c>
      <c r="X8" s="80">
        <f>IF(MOD(W8,X$2^2)=0,QUOTIENT(W8,X$2^2),W8)</f>
        <v>39</v>
      </c>
      <c r="Y8" s="80">
        <f>IF(MOD(X8,Y$2^2)=0,QUOTIENT(X8,Y$2^2),X8)</f>
        <v>39</v>
      </c>
      <c r="Z8" s="80">
        <f>IF(MOD(Y8,Z$2^2)=0,QUOTIENT(Y8,Z$2^2),Y8)</f>
        <v>39</v>
      </c>
      <c r="AA8" s="80">
        <f>IF(MOD(Z8,AA$2^2)=0,QUOTIENT(Z8,AA$2^2),Z8)</f>
        <v>39</v>
      </c>
      <c r="AB8" s="80">
        <f>IF(MOD(AA8,AB$2^2)=0,QUOTIENT(AA8,AB$2^2),AA8)</f>
        <v>39</v>
      </c>
      <c r="AC8" s="80">
        <f>IF(MOD(AB8,AC$2^2)=0,QUOTIENT(AB8,AC$2^2),AB8)</f>
        <v>39</v>
      </c>
      <c r="AD8" s="80">
        <f>IF(MOD(AC8,AD$2^2)=0,QUOTIENT(AC8,AD$2^2),AC8)</f>
        <v>39</v>
      </c>
      <c r="AE8" s="80">
        <f>IF(MOD(AD8,AE$2^2)=0,QUOTIENT(AD8,AE$2^2),AD8)</f>
        <v>39</v>
      </c>
      <c r="AF8" s="80">
        <f>IF(MOD(AE8,AF$2^2)=0,QUOTIENT(AE8,AF$2^2),AE8)</f>
        <v>39</v>
      </c>
      <c r="AG8" s="80">
        <f>IF(MOD(AF8,AG$2^2)=0,QUOTIENT(AF8,AG$2^2),AF8)</f>
        <v>39</v>
      </c>
      <c r="AH8" s="80">
        <f>IF(MOD(AG8,AH$2^2)=0,QUOTIENT(AG8,AH$2^2),AG8)</f>
        <v>39</v>
      </c>
      <c r="AI8" s="80">
        <f>IF(MOD(AH8,AI$2^2)=0,QUOTIENT(AH8,AI$2^2),AH8)</f>
        <v>39</v>
      </c>
      <c r="AJ8" s="80">
        <f>IF(MOD(AI8,AJ$2^2)=0,QUOTIENT(AI8,AJ$2^2),AI8)</f>
        <v>39</v>
      </c>
      <c r="AK8" s="80">
        <f>IF(MOD(AJ8,AK$2^2)=0,QUOTIENT(AJ8,AK$2^2),AJ8)</f>
        <v>39</v>
      </c>
      <c r="AL8" s="80">
        <f>IF(MOD(AK8,AL$2^2)=0,QUOTIENT(AK8,AL$2^2),AK8)</f>
        <v>39</v>
      </c>
      <c r="AM8" s="80">
        <f>IF(MOD(AL8,AM$2^2)=0,QUOTIENT(AL8,AM$2^2),AL8)</f>
        <v>39</v>
      </c>
      <c r="AN8" s="80">
        <f>IF(MOD(AM8,AN$2^2)=0,QUOTIENT(AM8,AN$2^2),AM8)</f>
        <v>39</v>
      </c>
      <c r="AO8" s="80">
        <f>IF(MOD(AN8,AO$2^2)=0,QUOTIENT(AN8,AO$2^2),AN8)</f>
        <v>39</v>
      </c>
      <c r="AP8" s="74">
        <f>PRODUCT(R9:AO9)</f>
        <v>1</v>
      </c>
      <c r="AQ8" s="74" t="s">
        <v>26</v>
      </c>
      <c r="AR8" s="74">
        <f>AO8</f>
        <v>39</v>
      </c>
    </row>
    <row r="9" spans="1:41" ht="25.5" customHeight="1">
      <c r="A9" s="23"/>
      <c r="B9" s="137"/>
      <c r="D9" s="60"/>
      <c r="H9" s="29"/>
      <c r="K9" s="31"/>
      <c r="L9" s="31"/>
      <c r="M9" s="31"/>
      <c r="N9" s="31"/>
      <c r="O9" s="75"/>
      <c r="P9" s="75"/>
      <c r="Q9" s="73"/>
      <c r="R9" s="80">
        <f aca="true" t="shared" si="2" ref="R9:AO9">SQRT(Q8/R8)</f>
        <v>1</v>
      </c>
      <c r="S9" s="80">
        <f t="shared" si="2"/>
        <v>1</v>
      </c>
      <c r="T9" s="80">
        <f t="shared" si="2"/>
        <v>1</v>
      </c>
      <c r="U9" s="80">
        <f t="shared" si="2"/>
        <v>1</v>
      </c>
      <c r="V9" s="80">
        <f t="shared" si="2"/>
        <v>1</v>
      </c>
      <c r="W9" s="80">
        <f t="shared" si="2"/>
        <v>1</v>
      </c>
      <c r="X9" s="80">
        <f t="shared" si="2"/>
        <v>1</v>
      </c>
      <c r="Y9" s="80">
        <f t="shared" si="2"/>
        <v>1</v>
      </c>
      <c r="Z9" s="80">
        <f t="shared" si="2"/>
        <v>1</v>
      </c>
      <c r="AA9" s="80">
        <f t="shared" si="2"/>
        <v>1</v>
      </c>
      <c r="AB9" s="80">
        <f t="shared" si="2"/>
        <v>1</v>
      </c>
      <c r="AC9" s="80">
        <f t="shared" si="2"/>
        <v>1</v>
      </c>
      <c r="AD9" s="80">
        <f t="shared" si="2"/>
        <v>1</v>
      </c>
      <c r="AE9" s="80">
        <f t="shared" si="2"/>
        <v>1</v>
      </c>
      <c r="AF9" s="80">
        <f t="shared" si="2"/>
        <v>1</v>
      </c>
      <c r="AG9" s="80">
        <f t="shared" si="2"/>
        <v>1</v>
      </c>
      <c r="AH9" s="80">
        <f t="shared" si="2"/>
        <v>1</v>
      </c>
      <c r="AI9" s="80">
        <f t="shared" si="2"/>
        <v>1</v>
      </c>
      <c r="AJ9" s="80">
        <f t="shared" si="2"/>
        <v>1</v>
      </c>
      <c r="AK9" s="80">
        <f t="shared" si="2"/>
        <v>1</v>
      </c>
      <c r="AL9" s="80">
        <f t="shared" si="2"/>
        <v>1</v>
      </c>
      <c r="AM9" s="80">
        <f t="shared" si="2"/>
        <v>1</v>
      </c>
      <c r="AN9" s="80">
        <f t="shared" si="2"/>
        <v>1</v>
      </c>
      <c r="AO9" s="80">
        <f t="shared" si="2"/>
        <v>1</v>
      </c>
    </row>
    <row r="10" spans="1:44" ht="25.5" customHeight="1">
      <c r="A10" s="23"/>
      <c r="B10" s="126" t="s">
        <v>3</v>
      </c>
      <c r="C10" s="84" t="s">
        <v>27</v>
      </c>
      <c r="D10" s="27">
        <f>Q10</f>
        <v>483</v>
      </c>
      <c r="E10" s="27" t="s">
        <v>14</v>
      </c>
      <c r="F10" s="29"/>
      <c r="G10" s="28"/>
      <c r="H10" s="29"/>
      <c r="I10" s="23"/>
      <c r="J10" s="30"/>
      <c r="K10" s="31"/>
      <c r="L10" s="31"/>
      <c r="M10" s="31"/>
      <c r="N10" s="31"/>
      <c r="O10" s="73">
        <f>RANDBETWEEN(2,25)</f>
        <v>23</v>
      </c>
      <c r="P10" s="73">
        <f>RANDBETWEEN(2,25)</f>
        <v>21</v>
      </c>
      <c r="Q10" s="73">
        <f>O10*P10</f>
        <v>483</v>
      </c>
      <c r="R10" s="80">
        <f>IF(MOD(Q10,R$2^2)=0,QUOTIENT(Q10,R$2^2),Q10)</f>
        <v>483</v>
      </c>
      <c r="S10" s="80">
        <f>IF(MOD(R10,S$2^2)=0,QUOTIENT(R10,S$2^2),R10)</f>
        <v>483</v>
      </c>
      <c r="T10" s="80">
        <f>IF(MOD(S10,T$2^2)=0,QUOTIENT(S10,T$2^2),S10)</f>
        <v>483</v>
      </c>
      <c r="U10" s="80">
        <f>IF(MOD(T10,U$2^2)=0,QUOTIENT(T10,U$2^2),T10)</f>
        <v>483</v>
      </c>
      <c r="V10" s="80">
        <f>IF(MOD(U10,V$2^2)=0,QUOTIENT(U10,V$2^2),U10)</f>
        <v>483</v>
      </c>
      <c r="W10" s="80">
        <f>IF(MOD(V10,W$2^2)=0,QUOTIENT(V10,W$2^2),V10)</f>
        <v>483</v>
      </c>
      <c r="X10" s="80">
        <f>IF(MOD(W10,X$2^2)=0,QUOTIENT(W10,X$2^2),W10)</f>
        <v>483</v>
      </c>
      <c r="Y10" s="80">
        <f>IF(MOD(X10,Y$2^2)=0,QUOTIENT(X10,Y$2^2),X10)</f>
        <v>483</v>
      </c>
      <c r="Z10" s="80">
        <f>IF(MOD(Y10,Z$2^2)=0,QUOTIENT(Y10,Z$2^2),Y10)</f>
        <v>483</v>
      </c>
      <c r="AA10" s="80">
        <f>IF(MOD(Z10,AA$2^2)=0,QUOTIENT(Z10,AA$2^2),Z10)</f>
        <v>483</v>
      </c>
      <c r="AB10" s="80">
        <f>IF(MOD(AA10,AB$2^2)=0,QUOTIENT(AA10,AB$2^2),AA10)</f>
        <v>483</v>
      </c>
      <c r="AC10" s="80">
        <f>IF(MOD(AB10,AC$2^2)=0,QUOTIENT(AB10,AC$2^2),AB10)</f>
        <v>483</v>
      </c>
      <c r="AD10" s="80">
        <f>IF(MOD(AC10,AD$2^2)=0,QUOTIENT(AC10,AD$2^2),AC10)</f>
        <v>483</v>
      </c>
      <c r="AE10" s="80">
        <f>IF(MOD(AD10,AE$2^2)=0,QUOTIENT(AD10,AE$2^2),AD10)</f>
        <v>483</v>
      </c>
      <c r="AF10" s="80">
        <f>IF(MOD(AE10,AF$2^2)=0,QUOTIENT(AE10,AF$2^2),AE10)</f>
        <v>483</v>
      </c>
      <c r="AG10" s="80">
        <f>IF(MOD(AF10,AG$2^2)=0,QUOTIENT(AF10,AG$2^2),AF10)</f>
        <v>483</v>
      </c>
      <c r="AH10" s="80">
        <f>IF(MOD(AG10,AH$2^2)=0,QUOTIENT(AG10,AH$2^2),AG10)</f>
        <v>483</v>
      </c>
      <c r="AI10" s="80">
        <f>IF(MOD(AH10,AI$2^2)=0,QUOTIENT(AH10,AI$2^2),AH10)</f>
        <v>483</v>
      </c>
      <c r="AJ10" s="80">
        <f>IF(MOD(AI10,AJ$2^2)=0,QUOTIENT(AI10,AJ$2^2),AI10)</f>
        <v>483</v>
      </c>
      <c r="AK10" s="80">
        <f>IF(MOD(AJ10,AK$2^2)=0,QUOTIENT(AJ10,AK$2^2),AJ10)</f>
        <v>483</v>
      </c>
      <c r="AL10" s="80">
        <f>IF(MOD(AK10,AL$2^2)=0,QUOTIENT(AK10,AL$2^2),AK10)</f>
        <v>483</v>
      </c>
      <c r="AM10" s="80">
        <f>IF(MOD(AL10,AM$2^2)=0,QUOTIENT(AL10,AM$2^2),AL10)</f>
        <v>483</v>
      </c>
      <c r="AN10" s="80">
        <f>IF(MOD(AM10,AN$2^2)=0,QUOTIENT(AM10,AN$2^2),AM10)</f>
        <v>483</v>
      </c>
      <c r="AO10" s="80">
        <f>IF(MOD(AN10,AO$2^2)=0,QUOTIENT(AN10,AO$2^2),AN10)</f>
        <v>483</v>
      </c>
      <c r="AP10" s="74">
        <f>PRODUCT(R11:AO11)</f>
        <v>1</v>
      </c>
      <c r="AQ10" s="74" t="s">
        <v>26</v>
      </c>
      <c r="AR10" s="74">
        <f>AO10</f>
        <v>483</v>
      </c>
    </row>
    <row r="11" spans="1:41" ht="25.5" customHeight="1">
      <c r="A11" s="23"/>
      <c r="B11" s="137"/>
      <c r="D11" s="60"/>
      <c r="H11" s="29"/>
      <c r="K11" s="31"/>
      <c r="L11" s="31"/>
      <c r="M11" s="31"/>
      <c r="N11" s="31"/>
      <c r="O11" s="75"/>
      <c r="P11" s="75"/>
      <c r="Q11" s="73"/>
      <c r="R11" s="80">
        <f aca="true" t="shared" si="3" ref="R11:AO11">SQRT(Q10/R10)</f>
        <v>1</v>
      </c>
      <c r="S11" s="80">
        <f t="shared" si="3"/>
        <v>1</v>
      </c>
      <c r="T11" s="80">
        <f t="shared" si="3"/>
        <v>1</v>
      </c>
      <c r="U11" s="80">
        <f t="shared" si="3"/>
        <v>1</v>
      </c>
      <c r="V11" s="80">
        <f t="shared" si="3"/>
        <v>1</v>
      </c>
      <c r="W11" s="80">
        <f t="shared" si="3"/>
        <v>1</v>
      </c>
      <c r="X11" s="80">
        <f t="shared" si="3"/>
        <v>1</v>
      </c>
      <c r="Y11" s="80">
        <f t="shared" si="3"/>
        <v>1</v>
      </c>
      <c r="Z11" s="80">
        <f t="shared" si="3"/>
        <v>1</v>
      </c>
      <c r="AA11" s="80">
        <f t="shared" si="3"/>
        <v>1</v>
      </c>
      <c r="AB11" s="80">
        <f t="shared" si="3"/>
        <v>1</v>
      </c>
      <c r="AC11" s="80">
        <f t="shared" si="3"/>
        <v>1</v>
      </c>
      <c r="AD11" s="80">
        <f t="shared" si="3"/>
        <v>1</v>
      </c>
      <c r="AE11" s="80">
        <f t="shared" si="3"/>
        <v>1</v>
      </c>
      <c r="AF11" s="80">
        <f t="shared" si="3"/>
        <v>1</v>
      </c>
      <c r="AG11" s="80">
        <f t="shared" si="3"/>
        <v>1</v>
      </c>
      <c r="AH11" s="80">
        <f t="shared" si="3"/>
        <v>1</v>
      </c>
      <c r="AI11" s="80">
        <f t="shared" si="3"/>
        <v>1</v>
      </c>
      <c r="AJ11" s="80">
        <f t="shared" si="3"/>
        <v>1</v>
      </c>
      <c r="AK11" s="80">
        <f t="shared" si="3"/>
        <v>1</v>
      </c>
      <c r="AL11" s="80">
        <f t="shared" si="3"/>
        <v>1</v>
      </c>
      <c r="AM11" s="80">
        <f t="shared" si="3"/>
        <v>1</v>
      </c>
      <c r="AN11" s="80">
        <f t="shared" si="3"/>
        <v>1</v>
      </c>
      <c r="AO11" s="80">
        <f t="shared" si="3"/>
        <v>1</v>
      </c>
    </row>
    <row r="12" spans="1:44" ht="25.5" customHeight="1">
      <c r="A12" s="23"/>
      <c r="B12" s="126" t="s">
        <v>4</v>
      </c>
      <c r="C12" s="84" t="s">
        <v>27</v>
      </c>
      <c r="D12" s="27">
        <f>Q12</f>
        <v>345</v>
      </c>
      <c r="E12" s="27" t="s">
        <v>14</v>
      </c>
      <c r="F12" s="29"/>
      <c r="G12" s="28"/>
      <c r="H12" s="29"/>
      <c r="I12" s="23"/>
      <c r="J12" s="30"/>
      <c r="K12" s="31"/>
      <c r="L12" s="31"/>
      <c r="M12" s="31"/>
      <c r="N12" s="31"/>
      <c r="O12" s="73">
        <f>RANDBETWEEN(2,25)</f>
        <v>15</v>
      </c>
      <c r="P12" s="73">
        <f>RANDBETWEEN(2,25)</f>
        <v>23</v>
      </c>
      <c r="Q12" s="73">
        <f>O12*P12</f>
        <v>345</v>
      </c>
      <c r="R12" s="80">
        <f>IF(MOD(Q12,R$2^2)=0,QUOTIENT(Q12,R$2^2),Q12)</f>
        <v>345</v>
      </c>
      <c r="S12" s="80">
        <f>IF(MOD(R12,S$2^2)=0,QUOTIENT(R12,S$2^2),R12)</f>
        <v>345</v>
      </c>
      <c r="T12" s="80">
        <f>IF(MOD(S12,T$2^2)=0,QUOTIENT(S12,T$2^2),S12)</f>
        <v>345</v>
      </c>
      <c r="U12" s="80">
        <f>IF(MOD(T12,U$2^2)=0,QUOTIENT(T12,U$2^2),T12)</f>
        <v>345</v>
      </c>
      <c r="V12" s="80">
        <f>IF(MOD(U12,V$2^2)=0,QUOTIENT(U12,V$2^2),U12)</f>
        <v>345</v>
      </c>
      <c r="W12" s="80">
        <f>IF(MOD(V12,W$2^2)=0,QUOTIENT(V12,W$2^2),V12)</f>
        <v>345</v>
      </c>
      <c r="X12" s="80">
        <f>IF(MOD(W12,X$2^2)=0,QUOTIENT(W12,X$2^2),W12)</f>
        <v>345</v>
      </c>
      <c r="Y12" s="80">
        <f>IF(MOD(X12,Y$2^2)=0,QUOTIENT(X12,Y$2^2),X12)</f>
        <v>345</v>
      </c>
      <c r="Z12" s="80">
        <f>IF(MOD(Y12,Z$2^2)=0,QUOTIENT(Y12,Z$2^2),Y12)</f>
        <v>345</v>
      </c>
      <c r="AA12" s="80">
        <f>IF(MOD(Z12,AA$2^2)=0,QUOTIENT(Z12,AA$2^2),Z12)</f>
        <v>345</v>
      </c>
      <c r="AB12" s="80">
        <f>IF(MOD(AA12,AB$2^2)=0,QUOTIENT(AA12,AB$2^2),AA12)</f>
        <v>345</v>
      </c>
      <c r="AC12" s="80">
        <f>IF(MOD(AB12,AC$2^2)=0,QUOTIENT(AB12,AC$2^2),AB12)</f>
        <v>345</v>
      </c>
      <c r="AD12" s="80">
        <f>IF(MOD(AC12,AD$2^2)=0,QUOTIENT(AC12,AD$2^2),AC12)</f>
        <v>345</v>
      </c>
      <c r="AE12" s="80">
        <f>IF(MOD(AD12,AE$2^2)=0,QUOTIENT(AD12,AE$2^2),AD12)</f>
        <v>345</v>
      </c>
      <c r="AF12" s="80">
        <f>IF(MOD(AE12,AF$2^2)=0,QUOTIENT(AE12,AF$2^2),AE12)</f>
        <v>345</v>
      </c>
      <c r="AG12" s="80">
        <f>IF(MOD(AF12,AG$2^2)=0,QUOTIENT(AF12,AG$2^2),AF12)</f>
        <v>345</v>
      </c>
      <c r="AH12" s="80">
        <f>IF(MOD(AG12,AH$2^2)=0,QUOTIENT(AG12,AH$2^2),AG12)</f>
        <v>345</v>
      </c>
      <c r="AI12" s="80">
        <f>IF(MOD(AH12,AI$2^2)=0,QUOTIENT(AH12,AI$2^2),AH12)</f>
        <v>345</v>
      </c>
      <c r="AJ12" s="80">
        <f>IF(MOD(AI12,AJ$2^2)=0,QUOTIENT(AI12,AJ$2^2),AI12)</f>
        <v>345</v>
      </c>
      <c r="AK12" s="80">
        <f>IF(MOD(AJ12,AK$2^2)=0,QUOTIENT(AJ12,AK$2^2),AJ12)</f>
        <v>345</v>
      </c>
      <c r="AL12" s="80">
        <f>IF(MOD(AK12,AL$2^2)=0,QUOTIENT(AK12,AL$2^2),AK12)</f>
        <v>345</v>
      </c>
      <c r="AM12" s="80">
        <f>IF(MOD(AL12,AM$2^2)=0,QUOTIENT(AL12,AM$2^2),AL12)</f>
        <v>345</v>
      </c>
      <c r="AN12" s="80">
        <f>IF(MOD(AM12,AN$2^2)=0,QUOTIENT(AM12,AN$2^2),AM12)</f>
        <v>345</v>
      </c>
      <c r="AO12" s="80">
        <f>IF(MOD(AN12,AO$2^2)=0,QUOTIENT(AN12,AO$2^2),AN12)</f>
        <v>345</v>
      </c>
      <c r="AP12" s="74">
        <f>PRODUCT(R13:AO13)</f>
        <v>1</v>
      </c>
      <c r="AQ12" s="74" t="s">
        <v>26</v>
      </c>
      <c r="AR12" s="74">
        <f>AO12</f>
        <v>345</v>
      </c>
    </row>
    <row r="13" spans="1:41" ht="25.5" customHeight="1">
      <c r="A13" s="23"/>
      <c r="B13" s="137"/>
      <c r="D13" s="60"/>
      <c r="H13" s="29"/>
      <c r="K13" s="31"/>
      <c r="L13" s="31"/>
      <c r="M13" s="31"/>
      <c r="N13" s="31"/>
      <c r="O13" s="75"/>
      <c r="P13" s="75"/>
      <c r="Q13" s="73"/>
      <c r="R13" s="80">
        <f aca="true" t="shared" si="4" ref="R13:AO13">SQRT(Q12/R12)</f>
        <v>1</v>
      </c>
      <c r="S13" s="80">
        <f t="shared" si="4"/>
        <v>1</v>
      </c>
      <c r="T13" s="80">
        <f t="shared" si="4"/>
        <v>1</v>
      </c>
      <c r="U13" s="80">
        <f t="shared" si="4"/>
        <v>1</v>
      </c>
      <c r="V13" s="80">
        <f t="shared" si="4"/>
        <v>1</v>
      </c>
      <c r="W13" s="80">
        <f t="shared" si="4"/>
        <v>1</v>
      </c>
      <c r="X13" s="80">
        <f t="shared" si="4"/>
        <v>1</v>
      </c>
      <c r="Y13" s="80">
        <f t="shared" si="4"/>
        <v>1</v>
      </c>
      <c r="Z13" s="80">
        <f t="shared" si="4"/>
        <v>1</v>
      </c>
      <c r="AA13" s="80">
        <f t="shared" si="4"/>
        <v>1</v>
      </c>
      <c r="AB13" s="80">
        <f t="shared" si="4"/>
        <v>1</v>
      </c>
      <c r="AC13" s="80">
        <f t="shared" si="4"/>
        <v>1</v>
      </c>
      <c r="AD13" s="80">
        <f t="shared" si="4"/>
        <v>1</v>
      </c>
      <c r="AE13" s="80">
        <f t="shared" si="4"/>
        <v>1</v>
      </c>
      <c r="AF13" s="80">
        <f t="shared" si="4"/>
        <v>1</v>
      </c>
      <c r="AG13" s="80">
        <f t="shared" si="4"/>
        <v>1</v>
      </c>
      <c r="AH13" s="80">
        <f t="shared" si="4"/>
        <v>1</v>
      </c>
      <c r="AI13" s="80">
        <f t="shared" si="4"/>
        <v>1</v>
      </c>
      <c r="AJ13" s="80">
        <f t="shared" si="4"/>
        <v>1</v>
      </c>
      <c r="AK13" s="80">
        <f t="shared" si="4"/>
        <v>1</v>
      </c>
      <c r="AL13" s="80">
        <f t="shared" si="4"/>
        <v>1</v>
      </c>
      <c r="AM13" s="80">
        <f t="shared" si="4"/>
        <v>1</v>
      </c>
      <c r="AN13" s="80">
        <f t="shared" si="4"/>
        <v>1</v>
      </c>
      <c r="AO13" s="80">
        <f t="shared" si="4"/>
        <v>1</v>
      </c>
    </row>
    <row r="14" spans="1:44" ht="25.5" customHeight="1">
      <c r="A14" s="23"/>
      <c r="B14" s="126" t="s">
        <v>5</v>
      </c>
      <c r="C14" s="84" t="s">
        <v>27</v>
      </c>
      <c r="D14" s="27">
        <f>Q14</f>
        <v>162</v>
      </c>
      <c r="E14" s="27" t="s">
        <v>14</v>
      </c>
      <c r="F14" s="29"/>
      <c r="G14" s="28"/>
      <c r="H14" s="29"/>
      <c r="I14" s="23"/>
      <c r="J14" s="30"/>
      <c r="K14" s="23"/>
      <c r="O14" s="73">
        <f>RANDBETWEEN(2,25)</f>
        <v>9</v>
      </c>
      <c r="P14" s="73">
        <f>RANDBETWEEN(2,25)</f>
        <v>18</v>
      </c>
      <c r="Q14" s="73">
        <f>O14*P14</f>
        <v>162</v>
      </c>
      <c r="R14" s="80">
        <f>IF(MOD(Q14,R$2^2)=0,QUOTIENT(Q14,R$2^2),Q14)</f>
        <v>162</v>
      </c>
      <c r="S14" s="80">
        <f>IF(MOD(R14,S$2^2)=0,QUOTIENT(R14,S$2^2),R14)</f>
        <v>162</v>
      </c>
      <c r="T14" s="80">
        <f>IF(MOD(S14,T$2^2)=0,QUOTIENT(S14,T$2^2),S14)</f>
        <v>162</v>
      </c>
      <c r="U14" s="80">
        <f>IF(MOD(T14,U$2^2)=0,QUOTIENT(T14,U$2^2),T14)</f>
        <v>162</v>
      </c>
      <c r="V14" s="80">
        <f>IF(MOD(U14,V$2^2)=0,QUOTIENT(U14,V$2^2),U14)</f>
        <v>162</v>
      </c>
      <c r="W14" s="80">
        <f>IF(MOD(V14,W$2^2)=0,QUOTIENT(V14,W$2^2),V14)</f>
        <v>162</v>
      </c>
      <c r="X14" s="80">
        <f>IF(MOD(W14,X$2^2)=0,QUOTIENT(W14,X$2^2),W14)</f>
        <v>162</v>
      </c>
      <c r="Y14" s="80">
        <f>IF(MOD(X14,Y$2^2)=0,QUOTIENT(X14,Y$2^2),X14)</f>
        <v>162</v>
      </c>
      <c r="Z14" s="80">
        <f>IF(MOD(Y14,Z$2^2)=0,QUOTIENT(Y14,Z$2^2),Y14)</f>
        <v>162</v>
      </c>
      <c r="AA14" s="80">
        <f>IF(MOD(Z14,AA$2^2)=0,QUOTIENT(Z14,AA$2^2),Z14)</f>
        <v>162</v>
      </c>
      <c r="AB14" s="80">
        <f>IF(MOD(AA14,AB$2^2)=0,QUOTIENT(AA14,AB$2^2),AA14)</f>
        <v>162</v>
      </c>
      <c r="AC14" s="80">
        <f>IF(MOD(AB14,AC$2^2)=0,QUOTIENT(AB14,AC$2^2),AB14)</f>
        <v>162</v>
      </c>
      <c r="AD14" s="80">
        <f>IF(MOD(AC14,AD$2^2)=0,QUOTIENT(AC14,AD$2^2),AC14)</f>
        <v>162</v>
      </c>
      <c r="AE14" s="80">
        <f>IF(MOD(AD14,AE$2^2)=0,QUOTIENT(AD14,AE$2^2),AD14)</f>
        <v>162</v>
      </c>
      <c r="AF14" s="80">
        <f>IF(MOD(AE14,AF$2^2)=0,QUOTIENT(AE14,AF$2^2),AE14)</f>
        <v>162</v>
      </c>
      <c r="AG14" s="80">
        <f>IF(MOD(AF14,AG$2^2)=0,QUOTIENT(AF14,AG$2^2),AF14)</f>
        <v>162</v>
      </c>
      <c r="AH14" s="80">
        <f>IF(MOD(AG14,AH$2^2)=0,QUOTIENT(AG14,AH$2^2),AG14)</f>
        <v>2</v>
      </c>
      <c r="AI14" s="80">
        <f>IF(MOD(AH14,AI$2^2)=0,QUOTIENT(AH14,AI$2^2),AH14)</f>
        <v>2</v>
      </c>
      <c r="AJ14" s="80">
        <f>IF(MOD(AI14,AJ$2^2)=0,QUOTIENT(AI14,AJ$2^2),AI14)</f>
        <v>2</v>
      </c>
      <c r="AK14" s="80">
        <f>IF(MOD(AJ14,AK$2^2)=0,QUOTIENT(AJ14,AK$2^2),AJ14)</f>
        <v>2</v>
      </c>
      <c r="AL14" s="80">
        <f>IF(MOD(AK14,AL$2^2)=0,QUOTIENT(AK14,AL$2^2),AK14)</f>
        <v>2</v>
      </c>
      <c r="AM14" s="80">
        <f>IF(MOD(AL14,AM$2^2)=0,QUOTIENT(AL14,AM$2^2),AL14)</f>
        <v>2</v>
      </c>
      <c r="AN14" s="80">
        <f>IF(MOD(AM14,AN$2^2)=0,QUOTIENT(AM14,AN$2^2),AM14)</f>
        <v>2</v>
      </c>
      <c r="AO14" s="80">
        <f>IF(MOD(AN14,AO$2^2)=0,QUOTIENT(AN14,AO$2^2),AN14)</f>
        <v>2</v>
      </c>
      <c r="AP14" s="74">
        <f>PRODUCT(R15:AO15)</f>
        <v>9</v>
      </c>
      <c r="AQ14" s="74" t="s">
        <v>26</v>
      </c>
      <c r="AR14" s="74">
        <f>AO14</f>
        <v>2</v>
      </c>
    </row>
    <row r="15" spans="1:41" ht="25.5" customHeight="1">
      <c r="A15" s="23"/>
      <c r="B15" s="137"/>
      <c r="D15" s="60"/>
      <c r="H15" s="29"/>
      <c r="K15" s="23"/>
      <c r="O15" s="75"/>
      <c r="P15" s="75"/>
      <c r="Q15" s="73"/>
      <c r="R15" s="80">
        <f aca="true" t="shared" si="5" ref="R15:AO15">SQRT(Q14/R14)</f>
        <v>1</v>
      </c>
      <c r="S15" s="80">
        <f t="shared" si="5"/>
        <v>1</v>
      </c>
      <c r="T15" s="80">
        <f t="shared" si="5"/>
        <v>1</v>
      </c>
      <c r="U15" s="80">
        <f t="shared" si="5"/>
        <v>1</v>
      </c>
      <c r="V15" s="80">
        <f t="shared" si="5"/>
        <v>1</v>
      </c>
      <c r="W15" s="80">
        <f t="shared" si="5"/>
        <v>1</v>
      </c>
      <c r="X15" s="80">
        <f t="shared" si="5"/>
        <v>1</v>
      </c>
      <c r="Y15" s="80">
        <f t="shared" si="5"/>
        <v>1</v>
      </c>
      <c r="Z15" s="80">
        <f t="shared" si="5"/>
        <v>1</v>
      </c>
      <c r="AA15" s="80">
        <f t="shared" si="5"/>
        <v>1</v>
      </c>
      <c r="AB15" s="80">
        <f t="shared" si="5"/>
        <v>1</v>
      </c>
      <c r="AC15" s="80">
        <f t="shared" si="5"/>
        <v>1</v>
      </c>
      <c r="AD15" s="80">
        <f t="shared" si="5"/>
        <v>1</v>
      </c>
      <c r="AE15" s="80">
        <f t="shared" si="5"/>
        <v>1</v>
      </c>
      <c r="AF15" s="80">
        <f t="shared" si="5"/>
        <v>1</v>
      </c>
      <c r="AG15" s="80">
        <f t="shared" si="5"/>
        <v>1</v>
      </c>
      <c r="AH15" s="80">
        <f t="shared" si="5"/>
        <v>9</v>
      </c>
      <c r="AI15" s="80">
        <f t="shared" si="5"/>
        <v>1</v>
      </c>
      <c r="AJ15" s="80">
        <f t="shared" si="5"/>
        <v>1</v>
      </c>
      <c r="AK15" s="80">
        <f t="shared" si="5"/>
        <v>1</v>
      </c>
      <c r="AL15" s="80">
        <f t="shared" si="5"/>
        <v>1</v>
      </c>
      <c r="AM15" s="80">
        <f t="shared" si="5"/>
        <v>1</v>
      </c>
      <c r="AN15" s="80">
        <f t="shared" si="5"/>
        <v>1</v>
      </c>
      <c r="AO15" s="80">
        <f t="shared" si="5"/>
        <v>1</v>
      </c>
    </row>
    <row r="16" spans="1:44" ht="25.5" customHeight="1">
      <c r="A16" s="23"/>
      <c r="B16" s="126" t="s">
        <v>6</v>
      </c>
      <c r="C16" s="84" t="s">
        <v>27</v>
      </c>
      <c r="D16" s="27">
        <f>Q16</f>
        <v>170</v>
      </c>
      <c r="E16" s="27" t="s">
        <v>14</v>
      </c>
      <c r="F16" s="29"/>
      <c r="G16" s="28"/>
      <c r="H16" s="29"/>
      <c r="I16" s="23"/>
      <c r="J16" s="30"/>
      <c r="K16" s="23"/>
      <c r="O16" s="73">
        <f>RANDBETWEEN(2,25)</f>
        <v>17</v>
      </c>
      <c r="P16" s="73">
        <f>RANDBETWEEN(2,25)</f>
        <v>10</v>
      </c>
      <c r="Q16" s="73">
        <f>O16*P16</f>
        <v>170</v>
      </c>
      <c r="R16" s="80">
        <f>IF(MOD(Q16,R$2^2)=0,QUOTIENT(Q16,R$2^2),Q16)</f>
        <v>170</v>
      </c>
      <c r="S16" s="80">
        <f>IF(MOD(R16,S$2^2)=0,QUOTIENT(R16,S$2^2),R16)</f>
        <v>170</v>
      </c>
      <c r="T16" s="80">
        <f>IF(MOD(S16,T$2^2)=0,QUOTIENT(S16,T$2^2),S16)</f>
        <v>170</v>
      </c>
      <c r="U16" s="80">
        <f>IF(MOD(T16,U$2^2)=0,QUOTIENT(T16,U$2^2),T16)</f>
        <v>170</v>
      </c>
      <c r="V16" s="80">
        <f>IF(MOD(U16,V$2^2)=0,QUOTIENT(U16,V$2^2),U16)</f>
        <v>170</v>
      </c>
      <c r="W16" s="80">
        <f>IF(MOD(V16,W$2^2)=0,QUOTIENT(V16,W$2^2),V16)</f>
        <v>170</v>
      </c>
      <c r="X16" s="80">
        <f>IF(MOD(W16,X$2^2)=0,QUOTIENT(W16,X$2^2),W16)</f>
        <v>170</v>
      </c>
      <c r="Y16" s="80">
        <f>IF(MOD(X16,Y$2^2)=0,QUOTIENT(X16,Y$2^2),X16)</f>
        <v>170</v>
      </c>
      <c r="Z16" s="80">
        <f>IF(MOD(Y16,Z$2^2)=0,QUOTIENT(Y16,Z$2^2),Y16)</f>
        <v>170</v>
      </c>
      <c r="AA16" s="80">
        <f>IF(MOD(Z16,AA$2^2)=0,QUOTIENT(Z16,AA$2^2),Z16)</f>
        <v>170</v>
      </c>
      <c r="AB16" s="80">
        <f>IF(MOD(AA16,AB$2^2)=0,QUOTIENT(AA16,AB$2^2),AA16)</f>
        <v>170</v>
      </c>
      <c r="AC16" s="80">
        <f>IF(MOD(AB16,AC$2^2)=0,QUOTIENT(AB16,AC$2^2),AB16)</f>
        <v>170</v>
      </c>
      <c r="AD16" s="80">
        <f>IF(MOD(AC16,AD$2^2)=0,QUOTIENT(AC16,AD$2^2),AC16)</f>
        <v>170</v>
      </c>
      <c r="AE16" s="80">
        <f>IF(MOD(AD16,AE$2^2)=0,QUOTIENT(AD16,AE$2^2),AD16)</f>
        <v>170</v>
      </c>
      <c r="AF16" s="80">
        <f>IF(MOD(AE16,AF$2^2)=0,QUOTIENT(AE16,AF$2^2),AE16)</f>
        <v>170</v>
      </c>
      <c r="AG16" s="80">
        <f>IF(MOD(AF16,AG$2^2)=0,QUOTIENT(AF16,AG$2^2),AF16)</f>
        <v>170</v>
      </c>
      <c r="AH16" s="80">
        <f>IF(MOD(AG16,AH$2^2)=0,QUOTIENT(AG16,AH$2^2),AG16)</f>
        <v>170</v>
      </c>
      <c r="AI16" s="80">
        <f>IF(MOD(AH16,AI$2^2)=0,QUOTIENT(AH16,AI$2^2),AH16)</f>
        <v>170</v>
      </c>
      <c r="AJ16" s="80">
        <f>IF(MOD(AI16,AJ$2^2)=0,QUOTIENT(AI16,AJ$2^2),AI16)</f>
        <v>170</v>
      </c>
      <c r="AK16" s="80">
        <f>IF(MOD(AJ16,AK$2^2)=0,QUOTIENT(AJ16,AK$2^2),AJ16)</f>
        <v>170</v>
      </c>
      <c r="AL16" s="80">
        <f>IF(MOD(AK16,AL$2^2)=0,QUOTIENT(AK16,AL$2^2),AK16)</f>
        <v>170</v>
      </c>
      <c r="AM16" s="80">
        <f>IF(MOD(AL16,AM$2^2)=0,QUOTIENT(AL16,AM$2^2),AL16)</f>
        <v>170</v>
      </c>
      <c r="AN16" s="80">
        <f>IF(MOD(AM16,AN$2^2)=0,QUOTIENT(AM16,AN$2^2),AM16)</f>
        <v>170</v>
      </c>
      <c r="AO16" s="80">
        <f>IF(MOD(AN16,AO$2^2)=0,QUOTIENT(AN16,AO$2^2),AN16)</f>
        <v>170</v>
      </c>
      <c r="AP16" s="74">
        <f>PRODUCT(R17:AO17)</f>
        <v>1</v>
      </c>
      <c r="AQ16" s="74" t="s">
        <v>26</v>
      </c>
      <c r="AR16" s="74">
        <f>AO16</f>
        <v>170</v>
      </c>
    </row>
    <row r="17" spans="1:41" ht="25.5" customHeight="1">
      <c r="A17" s="23"/>
      <c r="B17" s="137"/>
      <c r="D17" s="60"/>
      <c r="H17" s="29"/>
      <c r="K17" s="23"/>
      <c r="O17" s="75"/>
      <c r="P17" s="75"/>
      <c r="Q17" s="73"/>
      <c r="R17" s="80">
        <f aca="true" t="shared" si="6" ref="R17:AO17">SQRT(Q16/R16)</f>
        <v>1</v>
      </c>
      <c r="S17" s="80">
        <f t="shared" si="6"/>
        <v>1</v>
      </c>
      <c r="T17" s="80">
        <f t="shared" si="6"/>
        <v>1</v>
      </c>
      <c r="U17" s="80">
        <f t="shared" si="6"/>
        <v>1</v>
      </c>
      <c r="V17" s="80">
        <f t="shared" si="6"/>
        <v>1</v>
      </c>
      <c r="W17" s="80">
        <f t="shared" si="6"/>
        <v>1</v>
      </c>
      <c r="X17" s="80">
        <f t="shared" si="6"/>
        <v>1</v>
      </c>
      <c r="Y17" s="80">
        <f t="shared" si="6"/>
        <v>1</v>
      </c>
      <c r="Z17" s="80">
        <f t="shared" si="6"/>
        <v>1</v>
      </c>
      <c r="AA17" s="80">
        <f t="shared" si="6"/>
        <v>1</v>
      </c>
      <c r="AB17" s="80">
        <f t="shared" si="6"/>
        <v>1</v>
      </c>
      <c r="AC17" s="80">
        <f t="shared" si="6"/>
        <v>1</v>
      </c>
      <c r="AD17" s="80">
        <f t="shared" si="6"/>
        <v>1</v>
      </c>
      <c r="AE17" s="80">
        <f t="shared" si="6"/>
        <v>1</v>
      </c>
      <c r="AF17" s="80">
        <f t="shared" si="6"/>
        <v>1</v>
      </c>
      <c r="AG17" s="80">
        <f t="shared" si="6"/>
        <v>1</v>
      </c>
      <c r="AH17" s="80">
        <f t="shared" si="6"/>
        <v>1</v>
      </c>
      <c r="AI17" s="80">
        <f t="shared" si="6"/>
        <v>1</v>
      </c>
      <c r="AJ17" s="80">
        <f t="shared" si="6"/>
        <v>1</v>
      </c>
      <c r="AK17" s="80">
        <f t="shared" si="6"/>
        <v>1</v>
      </c>
      <c r="AL17" s="80">
        <f t="shared" si="6"/>
        <v>1</v>
      </c>
      <c r="AM17" s="80">
        <f t="shared" si="6"/>
        <v>1</v>
      </c>
      <c r="AN17" s="80">
        <f t="shared" si="6"/>
        <v>1</v>
      </c>
      <c r="AO17" s="80">
        <f t="shared" si="6"/>
        <v>1</v>
      </c>
    </row>
    <row r="18" spans="1:44" ht="25.5" customHeight="1">
      <c r="A18" s="23"/>
      <c r="B18" s="126" t="s">
        <v>7</v>
      </c>
      <c r="C18" s="84" t="s">
        <v>27</v>
      </c>
      <c r="D18" s="27">
        <f>Q18</f>
        <v>120</v>
      </c>
      <c r="E18" s="27" t="s">
        <v>14</v>
      </c>
      <c r="F18" s="29"/>
      <c r="G18" s="28"/>
      <c r="H18" s="29"/>
      <c r="I18" s="23"/>
      <c r="J18" s="30"/>
      <c r="K18" s="23"/>
      <c r="O18" s="73">
        <f>RANDBETWEEN(2,25)</f>
        <v>24</v>
      </c>
      <c r="P18" s="73">
        <f>RANDBETWEEN(2,25)</f>
        <v>5</v>
      </c>
      <c r="Q18" s="73">
        <f>O18*P18</f>
        <v>120</v>
      </c>
      <c r="R18" s="80">
        <f>IF(MOD(Q18,R$2^2)=0,QUOTIENT(Q18,R$2^2),Q18)</f>
        <v>120</v>
      </c>
      <c r="S18" s="80">
        <f>IF(MOD(R18,S$2^2)=0,QUOTIENT(R18,S$2^2),R18)</f>
        <v>120</v>
      </c>
      <c r="T18" s="80">
        <f>IF(MOD(S18,T$2^2)=0,QUOTIENT(S18,T$2^2),S18)</f>
        <v>120</v>
      </c>
      <c r="U18" s="80">
        <f>IF(MOD(T18,U$2^2)=0,QUOTIENT(T18,U$2^2),T18)</f>
        <v>120</v>
      </c>
      <c r="V18" s="80">
        <f>IF(MOD(U18,V$2^2)=0,QUOTIENT(U18,V$2^2),U18)</f>
        <v>120</v>
      </c>
      <c r="W18" s="80">
        <f>IF(MOD(V18,W$2^2)=0,QUOTIENT(V18,W$2^2),V18)</f>
        <v>120</v>
      </c>
      <c r="X18" s="80">
        <f>IF(MOD(W18,X$2^2)=0,QUOTIENT(W18,X$2^2),W18)</f>
        <v>120</v>
      </c>
      <c r="Y18" s="80">
        <f>IF(MOD(X18,Y$2^2)=0,QUOTIENT(X18,Y$2^2),X18)</f>
        <v>120</v>
      </c>
      <c r="Z18" s="80">
        <f>IF(MOD(Y18,Z$2^2)=0,QUOTIENT(Y18,Z$2^2),Y18)</f>
        <v>120</v>
      </c>
      <c r="AA18" s="80">
        <f>IF(MOD(Z18,AA$2^2)=0,QUOTIENT(Z18,AA$2^2),Z18)</f>
        <v>120</v>
      </c>
      <c r="AB18" s="80">
        <f>IF(MOD(AA18,AB$2^2)=0,QUOTIENT(AA18,AB$2^2),AA18)</f>
        <v>120</v>
      </c>
      <c r="AC18" s="80">
        <f>IF(MOD(AB18,AC$2^2)=0,QUOTIENT(AB18,AC$2^2),AB18)</f>
        <v>120</v>
      </c>
      <c r="AD18" s="80">
        <f>IF(MOD(AC18,AD$2^2)=0,QUOTIENT(AC18,AD$2^2),AC18)</f>
        <v>120</v>
      </c>
      <c r="AE18" s="80">
        <f>IF(MOD(AD18,AE$2^2)=0,QUOTIENT(AD18,AE$2^2),AD18)</f>
        <v>120</v>
      </c>
      <c r="AF18" s="80">
        <f>IF(MOD(AE18,AF$2^2)=0,QUOTIENT(AE18,AF$2^2),AE18)</f>
        <v>120</v>
      </c>
      <c r="AG18" s="80">
        <f>IF(MOD(AF18,AG$2^2)=0,QUOTIENT(AF18,AG$2^2),AF18)</f>
        <v>120</v>
      </c>
      <c r="AH18" s="80">
        <f>IF(MOD(AG18,AH$2^2)=0,QUOTIENT(AG18,AH$2^2),AG18)</f>
        <v>120</v>
      </c>
      <c r="AI18" s="80">
        <f>IF(MOD(AH18,AI$2^2)=0,QUOTIENT(AH18,AI$2^2),AH18)</f>
        <v>120</v>
      </c>
      <c r="AJ18" s="80">
        <f>IF(MOD(AI18,AJ$2^2)=0,QUOTIENT(AI18,AJ$2^2),AI18)</f>
        <v>120</v>
      </c>
      <c r="AK18" s="80">
        <f>IF(MOD(AJ18,AK$2^2)=0,QUOTIENT(AJ18,AK$2^2),AJ18)</f>
        <v>120</v>
      </c>
      <c r="AL18" s="80">
        <f>IF(MOD(AK18,AL$2^2)=0,QUOTIENT(AK18,AL$2^2),AK18)</f>
        <v>120</v>
      </c>
      <c r="AM18" s="80">
        <f>IF(MOD(AL18,AM$2^2)=0,QUOTIENT(AL18,AM$2^2),AL18)</f>
        <v>120</v>
      </c>
      <c r="AN18" s="80">
        <f>IF(MOD(AM18,AN$2^2)=0,QUOTIENT(AM18,AN$2^2),AM18)</f>
        <v>120</v>
      </c>
      <c r="AO18" s="80">
        <f>IF(MOD(AN18,AO$2^2)=0,QUOTIENT(AN18,AO$2^2),AN18)</f>
        <v>30</v>
      </c>
      <c r="AP18" s="74">
        <f>PRODUCT(R19:AO19)</f>
        <v>2</v>
      </c>
      <c r="AQ18" s="74" t="s">
        <v>26</v>
      </c>
      <c r="AR18" s="74">
        <f>AO18</f>
        <v>30</v>
      </c>
    </row>
    <row r="19" spans="1:41" ht="25.5" customHeight="1">
      <c r="A19" s="23"/>
      <c r="B19" s="137"/>
      <c r="D19" s="60"/>
      <c r="H19" s="29"/>
      <c r="K19" s="23"/>
      <c r="O19" s="75"/>
      <c r="P19" s="75"/>
      <c r="Q19" s="73"/>
      <c r="R19" s="80">
        <f aca="true" t="shared" si="7" ref="R19:AO19">SQRT(Q18/R18)</f>
        <v>1</v>
      </c>
      <c r="S19" s="80">
        <f t="shared" si="7"/>
        <v>1</v>
      </c>
      <c r="T19" s="80">
        <f t="shared" si="7"/>
        <v>1</v>
      </c>
      <c r="U19" s="80">
        <f t="shared" si="7"/>
        <v>1</v>
      </c>
      <c r="V19" s="80">
        <f t="shared" si="7"/>
        <v>1</v>
      </c>
      <c r="W19" s="80">
        <f t="shared" si="7"/>
        <v>1</v>
      </c>
      <c r="X19" s="80">
        <f t="shared" si="7"/>
        <v>1</v>
      </c>
      <c r="Y19" s="80">
        <f t="shared" si="7"/>
        <v>1</v>
      </c>
      <c r="Z19" s="80">
        <f t="shared" si="7"/>
        <v>1</v>
      </c>
      <c r="AA19" s="80">
        <f t="shared" si="7"/>
        <v>1</v>
      </c>
      <c r="AB19" s="80">
        <f t="shared" si="7"/>
        <v>1</v>
      </c>
      <c r="AC19" s="80">
        <f t="shared" si="7"/>
        <v>1</v>
      </c>
      <c r="AD19" s="80">
        <f t="shared" si="7"/>
        <v>1</v>
      </c>
      <c r="AE19" s="80">
        <f t="shared" si="7"/>
        <v>1</v>
      </c>
      <c r="AF19" s="80">
        <f t="shared" si="7"/>
        <v>1</v>
      </c>
      <c r="AG19" s="80">
        <f t="shared" si="7"/>
        <v>1</v>
      </c>
      <c r="AH19" s="80">
        <f t="shared" si="7"/>
        <v>1</v>
      </c>
      <c r="AI19" s="80">
        <f t="shared" si="7"/>
        <v>1</v>
      </c>
      <c r="AJ19" s="80">
        <f t="shared" si="7"/>
        <v>1</v>
      </c>
      <c r="AK19" s="80">
        <f t="shared" si="7"/>
        <v>1</v>
      </c>
      <c r="AL19" s="80">
        <f t="shared" si="7"/>
        <v>1</v>
      </c>
      <c r="AM19" s="80">
        <f t="shared" si="7"/>
        <v>1</v>
      </c>
      <c r="AN19" s="80">
        <f t="shared" si="7"/>
        <v>1</v>
      </c>
      <c r="AO19" s="80">
        <f t="shared" si="7"/>
        <v>2</v>
      </c>
    </row>
    <row r="20" spans="1:44" ht="25.5" customHeight="1">
      <c r="A20" s="23"/>
      <c r="B20" s="126" t="s">
        <v>8</v>
      </c>
      <c r="C20" s="84" t="s">
        <v>27</v>
      </c>
      <c r="D20" s="27">
        <f>Q20</f>
        <v>198</v>
      </c>
      <c r="E20" s="27" t="s">
        <v>14</v>
      </c>
      <c r="F20" s="29"/>
      <c r="G20" s="28"/>
      <c r="H20" s="29"/>
      <c r="I20" s="23"/>
      <c r="J20" s="30"/>
      <c r="K20" s="23"/>
      <c r="O20" s="73">
        <f>RANDBETWEEN(2,25)</f>
        <v>11</v>
      </c>
      <c r="P20" s="73">
        <f>RANDBETWEEN(2,25)</f>
        <v>18</v>
      </c>
      <c r="Q20" s="73">
        <f>O20*P20</f>
        <v>198</v>
      </c>
      <c r="R20" s="80">
        <f>IF(MOD(Q20,R$2^2)=0,QUOTIENT(Q20,R$2^2),Q20)</f>
        <v>198</v>
      </c>
      <c r="S20" s="80">
        <f>IF(MOD(R20,S$2^2)=0,QUOTIENT(R20,S$2^2),R20)</f>
        <v>198</v>
      </c>
      <c r="T20" s="80">
        <f>IF(MOD(S20,T$2^2)=0,QUOTIENT(S20,T$2^2),S20)</f>
        <v>198</v>
      </c>
      <c r="U20" s="80">
        <f>IF(MOD(T20,U$2^2)=0,QUOTIENT(T20,U$2^2),T20)</f>
        <v>198</v>
      </c>
      <c r="V20" s="80">
        <f>IF(MOD(U20,V$2^2)=0,QUOTIENT(U20,V$2^2),U20)</f>
        <v>198</v>
      </c>
      <c r="W20" s="80">
        <f>IF(MOD(V20,W$2^2)=0,QUOTIENT(V20,W$2^2),V20)</f>
        <v>198</v>
      </c>
      <c r="X20" s="80">
        <f>IF(MOD(W20,X$2^2)=0,QUOTIENT(W20,X$2^2),W20)</f>
        <v>198</v>
      </c>
      <c r="Y20" s="80">
        <f>IF(MOD(X20,Y$2^2)=0,QUOTIENT(X20,Y$2^2),X20)</f>
        <v>198</v>
      </c>
      <c r="Z20" s="80">
        <f>IF(MOD(Y20,Z$2^2)=0,QUOTIENT(Y20,Z$2^2),Y20)</f>
        <v>198</v>
      </c>
      <c r="AA20" s="80">
        <f>IF(MOD(Z20,AA$2^2)=0,QUOTIENT(Z20,AA$2^2),Z20)</f>
        <v>198</v>
      </c>
      <c r="AB20" s="80">
        <f>IF(MOD(AA20,AB$2^2)=0,QUOTIENT(AA20,AB$2^2),AA20)</f>
        <v>198</v>
      </c>
      <c r="AC20" s="80">
        <f>IF(MOD(AB20,AC$2^2)=0,QUOTIENT(AB20,AC$2^2),AB20)</f>
        <v>198</v>
      </c>
      <c r="AD20" s="80">
        <f>IF(MOD(AC20,AD$2^2)=0,QUOTIENT(AC20,AD$2^2),AC20)</f>
        <v>198</v>
      </c>
      <c r="AE20" s="80">
        <f>IF(MOD(AD20,AE$2^2)=0,QUOTIENT(AD20,AE$2^2),AD20)</f>
        <v>198</v>
      </c>
      <c r="AF20" s="80">
        <f>IF(MOD(AE20,AF$2^2)=0,QUOTIENT(AE20,AF$2^2),AE20)</f>
        <v>198</v>
      </c>
      <c r="AG20" s="80">
        <f>IF(MOD(AF20,AG$2^2)=0,QUOTIENT(AF20,AG$2^2),AF20)</f>
        <v>198</v>
      </c>
      <c r="AH20" s="80">
        <f>IF(MOD(AG20,AH$2^2)=0,QUOTIENT(AG20,AH$2^2),AG20)</f>
        <v>198</v>
      </c>
      <c r="AI20" s="80">
        <f>IF(MOD(AH20,AI$2^2)=0,QUOTIENT(AH20,AI$2^2),AH20)</f>
        <v>198</v>
      </c>
      <c r="AJ20" s="80">
        <f>IF(MOD(AI20,AJ$2^2)=0,QUOTIENT(AI20,AJ$2^2),AI20)</f>
        <v>198</v>
      </c>
      <c r="AK20" s="80">
        <f>IF(MOD(AJ20,AK$2^2)=0,QUOTIENT(AJ20,AK$2^2),AJ20)</f>
        <v>198</v>
      </c>
      <c r="AL20" s="80">
        <f>IF(MOD(AK20,AL$2^2)=0,QUOTIENT(AK20,AL$2^2),AK20)</f>
        <v>198</v>
      </c>
      <c r="AM20" s="80">
        <f>IF(MOD(AL20,AM$2^2)=0,QUOTIENT(AL20,AM$2^2),AL20)</f>
        <v>198</v>
      </c>
      <c r="AN20" s="80">
        <f>IF(MOD(AM20,AN$2^2)=0,QUOTIENT(AM20,AN$2^2),AM20)</f>
        <v>22</v>
      </c>
      <c r="AO20" s="80">
        <f>IF(MOD(AN20,AO$2^2)=0,QUOTIENT(AN20,AO$2^2),AN20)</f>
        <v>22</v>
      </c>
      <c r="AP20" s="74">
        <f>PRODUCT(R21:AO21)</f>
        <v>3</v>
      </c>
      <c r="AQ20" s="74" t="s">
        <v>26</v>
      </c>
      <c r="AR20" s="74">
        <f>AO20</f>
        <v>22</v>
      </c>
    </row>
    <row r="21" spans="1:41" ht="25.5" customHeight="1">
      <c r="A21" s="23"/>
      <c r="B21" s="137"/>
      <c r="D21" s="60"/>
      <c r="H21" s="29"/>
      <c r="K21" s="23"/>
      <c r="O21" s="75"/>
      <c r="P21" s="75"/>
      <c r="Q21" s="73"/>
      <c r="R21" s="80">
        <f aca="true" t="shared" si="8" ref="R21:AO21">SQRT(Q20/R20)</f>
        <v>1</v>
      </c>
      <c r="S21" s="80">
        <f t="shared" si="8"/>
        <v>1</v>
      </c>
      <c r="T21" s="80">
        <f t="shared" si="8"/>
        <v>1</v>
      </c>
      <c r="U21" s="80">
        <f t="shared" si="8"/>
        <v>1</v>
      </c>
      <c r="V21" s="80">
        <f t="shared" si="8"/>
        <v>1</v>
      </c>
      <c r="W21" s="80">
        <f t="shared" si="8"/>
        <v>1</v>
      </c>
      <c r="X21" s="80">
        <f t="shared" si="8"/>
        <v>1</v>
      </c>
      <c r="Y21" s="80">
        <f t="shared" si="8"/>
        <v>1</v>
      </c>
      <c r="Z21" s="80">
        <f t="shared" si="8"/>
        <v>1</v>
      </c>
      <c r="AA21" s="80">
        <f t="shared" si="8"/>
        <v>1</v>
      </c>
      <c r="AB21" s="80">
        <f t="shared" si="8"/>
        <v>1</v>
      </c>
      <c r="AC21" s="80">
        <f t="shared" si="8"/>
        <v>1</v>
      </c>
      <c r="AD21" s="80">
        <f t="shared" si="8"/>
        <v>1</v>
      </c>
      <c r="AE21" s="80">
        <f t="shared" si="8"/>
        <v>1</v>
      </c>
      <c r="AF21" s="80">
        <f t="shared" si="8"/>
        <v>1</v>
      </c>
      <c r="AG21" s="80">
        <f t="shared" si="8"/>
        <v>1</v>
      </c>
      <c r="AH21" s="80">
        <f t="shared" si="8"/>
        <v>1</v>
      </c>
      <c r="AI21" s="80">
        <f t="shared" si="8"/>
        <v>1</v>
      </c>
      <c r="AJ21" s="80">
        <f t="shared" si="8"/>
        <v>1</v>
      </c>
      <c r="AK21" s="80">
        <f t="shared" si="8"/>
        <v>1</v>
      </c>
      <c r="AL21" s="80">
        <f t="shared" si="8"/>
        <v>1</v>
      </c>
      <c r="AM21" s="80">
        <f t="shared" si="8"/>
        <v>1</v>
      </c>
      <c r="AN21" s="80">
        <f t="shared" si="8"/>
        <v>3</v>
      </c>
      <c r="AO21" s="80">
        <f t="shared" si="8"/>
        <v>1</v>
      </c>
    </row>
    <row r="22" spans="1:44" ht="25.5" customHeight="1">
      <c r="A22" s="23"/>
      <c r="B22" s="126" t="s">
        <v>9</v>
      </c>
      <c r="C22" s="84" t="s">
        <v>27</v>
      </c>
      <c r="D22" s="27">
        <f>Q22</f>
        <v>242</v>
      </c>
      <c r="E22" s="27" t="s">
        <v>14</v>
      </c>
      <c r="F22" s="29"/>
      <c r="G22" s="28"/>
      <c r="H22" s="29"/>
      <c r="I22" s="23"/>
      <c r="J22" s="30"/>
      <c r="K22" s="23"/>
      <c r="O22" s="73">
        <f>RANDBETWEEN(2,25)</f>
        <v>11</v>
      </c>
      <c r="P22" s="73">
        <f>RANDBETWEEN(2,25)</f>
        <v>22</v>
      </c>
      <c r="Q22" s="73">
        <f>O22*P22</f>
        <v>242</v>
      </c>
      <c r="R22" s="80">
        <f>IF(MOD(Q22,R$2^2)=0,QUOTIENT(Q22,R$2^2),Q22)</f>
        <v>242</v>
      </c>
      <c r="S22" s="80">
        <f>IF(MOD(R22,S$2^2)=0,QUOTIENT(R22,S$2^2),R22)</f>
        <v>242</v>
      </c>
      <c r="T22" s="80">
        <f>IF(MOD(S22,T$2^2)=0,QUOTIENT(S22,T$2^2),S22)</f>
        <v>242</v>
      </c>
      <c r="U22" s="80">
        <f>IF(MOD(T22,U$2^2)=0,QUOTIENT(T22,U$2^2),T22)</f>
        <v>242</v>
      </c>
      <c r="V22" s="80">
        <f>IF(MOD(U22,V$2^2)=0,QUOTIENT(U22,V$2^2),U22)</f>
        <v>242</v>
      </c>
      <c r="W22" s="80">
        <f>IF(MOD(V22,W$2^2)=0,QUOTIENT(V22,W$2^2),V22)</f>
        <v>242</v>
      </c>
      <c r="X22" s="80">
        <f>IF(MOD(W22,X$2^2)=0,QUOTIENT(W22,X$2^2),W22)</f>
        <v>242</v>
      </c>
      <c r="Y22" s="80">
        <f>IF(MOD(X22,Y$2^2)=0,QUOTIENT(X22,Y$2^2),X22)</f>
        <v>242</v>
      </c>
      <c r="Z22" s="80">
        <f>IF(MOD(Y22,Z$2^2)=0,QUOTIENT(Y22,Z$2^2),Y22)</f>
        <v>242</v>
      </c>
      <c r="AA22" s="80">
        <f>IF(MOD(Z22,AA$2^2)=0,QUOTIENT(Z22,AA$2^2),Z22)</f>
        <v>242</v>
      </c>
      <c r="AB22" s="80">
        <f>IF(MOD(AA22,AB$2^2)=0,QUOTIENT(AA22,AB$2^2),AA22)</f>
        <v>242</v>
      </c>
      <c r="AC22" s="80">
        <f>IF(MOD(AB22,AC$2^2)=0,QUOTIENT(AB22,AC$2^2),AB22)</f>
        <v>242</v>
      </c>
      <c r="AD22" s="80">
        <f>IF(MOD(AC22,AD$2^2)=0,QUOTIENT(AC22,AD$2^2),AC22)</f>
        <v>242</v>
      </c>
      <c r="AE22" s="80">
        <f>IF(MOD(AD22,AE$2^2)=0,QUOTIENT(AD22,AE$2^2),AD22)</f>
        <v>242</v>
      </c>
      <c r="AF22" s="80">
        <f>IF(MOD(AE22,AF$2^2)=0,QUOTIENT(AE22,AF$2^2),AE22)</f>
        <v>2</v>
      </c>
      <c r="AG22" s="80">
        <f>IF(MOD(AF22,AG$2^2)=0,QUOTIENT(AF22,AG$2^2),AF22)</f>
        <v>2</v>
      </c>
      <c r="AH22" s="80">
        <f>IF(MOD(AG22,AH$2^2)=0,QUOTIENT(AG22,AH$2^2),AG22)</f>
        <v>2</v>
      </c>
      <c r="AI22" s="80">
        <f>IF(MOD(AH22,AI$2^2)=0,QUOTIENT(AH22,AI$2^2),AH22)</f>
        <v>2</v>
      </c>
      <c r="AJ22" s="80">
        <f>IF(MOD(AI22,AJ$2^2)=0,QUOTIENT(AI22,AJ$2^2),AI22)</f>
        <v>2</v>
      </c>
      <c r="AK22" s="80">
        <f>IF(MOD(AJ22,AK$2^2)=0,QUOTIENT(AJ22,AK$2^2),AJ22)</f>
        <v>2</v>
      </c>
      <c r="AL22" s="80">
        <f>IF(MOD(AK22,AL$2^2)=0,QUOTIENT(AK22,AL$2^2),AK22)</f>
        <v>2</v>
      </c>
      <c r="AM22" s="80">
        <f>IF(MOD(AL22,AM$2^2)=0,QUOTIENT(AL22,AM$2^2),AL22)</f>
        <v>2</v>
      </c>
      <c r="AN22" s="80">
        <f>IF(MOD(AM22,AN$2^2)=0,QUOTIENT(AM22,AN$2^2),AM22)</f>
        <v>2</v>
      </c>
      <c r="AO22" s="80">
        <f>IF(MOD(AN22,AO$2^2)=0,QUOTIENT(AN22,AO$2^2),AN22)</f>
        <v>2</v>
      </c>
      <c r="AP22" s="74">
        <f>PRODUCT(R23:AO23)</f>
        <v>11</v>
      </c>
      <c r="AQ22" s="74" t="s">
        <v>26</v>
      </c>
      <c r="AR22" s="74">
        <f>AO22</f>
        <v>2</v>
      </c>
    </row>
    <row r="23" spans="1:41" ht="25.5" customHeight="1">
      <c r="A23" s="23"/>
      <c r="B23" s="137"/>
      <c r="D23" s="63"/>
      <c r="H23" s="29"/>
      <c r="K23" s="23"/>
      <c r="O23" s="75"/>
      <c r="P23" s="75"/>
      <c r="Q23" s="73"/>
      <c r="R23" s="80">
        <f aca="true" t="shared" si="9" ref="R23:AO23">SQRT(Q22/R22)</f>
        <v>1</v>
      </c>
      <c r="S23" s="80">
        <f t="shared" si="9"/>
        <v>1</v>
      </c>
      <c r="T23" s="80">
        <f t="shared" si="9"/>
        <v>1</v>
      </c>
      <c r="U23" s="80">
        <f t="shared" si="9"/>
        <v>1</v>
      </c>
      <c r="V23" s="80">
        <f t="shared" si="9"/>
        <v>1</v>
      </c>
      <c r="W23" s="80">
        <f t="shared" si="9"/>
        <v>1</v>
      </c>
      <c r="X23" s="80">
        <f t="shared" si="9"/>
        <v>1</v>
      </c>
      <c r="Y23" s="80">
        <f t="shared" si="9"/>
        <v>1</v>
      </c>
      <c r="Z23" s="80">
        <f t="shared" si="9"/>
        <v>1</v>
      </c>
      <c r="AA23" s="80">
        <f t="shared" si="9"/>
        <v>1</v>
      </c>
      <c r="AB23" s="80">
        <f t="shared" si="9"/>
        <v>1</v>
      </c>
      <c r="AC23" s="80">
        <f t="shared" si="9"/>
        <v>1</v>
      </c>
      <c r="AD23" s="80">
        <f t="shared" si="9"/>
        <v>1</v>
      </c>
      <c r="AE23" s="80">
        <f t="shared" si="9"/>
        <v>1</v>
      </c>
      <c r="AF23" s="80">
        <f t="shared" si="9"/>
        <v>11</v>
      </c>
      <c r="AG23" s="80">
        <f t="shared" si="9"/>
        <v>1</v>
      </c>
      <c r="AH23" s="80">
        <f t="shared" si="9"/>
        <v>1</v>
      </c>
      <c r="AI23" s="80">
        <f t="shared" si="9"/>
        <v>1</v>
      </c>
      <c r="AJ23" s="80">
        <f t="shared" si="9"/>
        <v>1</v>
      </c>
      <c r="AK23" s="80">
        <f t="shared" si="9"/>
        <v>1</v>
      </c>
      <c r="AL23" s="80">
        <f t="shared" si="9"/>
        <v>1</v>
      </c>
      <c r="AM23" s="80">
        <f t="shared" si="9"/>
        <v>1</v>
      </c>
      <c r="AN23" s="80">
        <f t="shared" si="9"/>
        <v>1</v>
      </c>
      <c r="AO23" s="80">
        <f t="shared" si="9"/>
        <v>1</v>
      </c>
    </row>
    <row r="24" spans="1:4" ht="27" customHeight="1">
      <c r="A24" s="23"/>
      <c r="B24" s="137"/>
      <c r="D24" s="63"/>
    </row>
    <row r="25" spans="1:29" ht="27" customHeight="1" thickBot="1">
      <c r="A25" s="23"/>
      <c r="B25" s="137"/>
      <c r="I25" s="35" t="s">
        <v>0</v>
      </c>
      <c r="J25" s="35"/>
      <c r="K25" s="36"/>
      <c r="L25" s="37"/>
      <c r="M25" s="37"/>
      <c r="N25" s="37"/>
      <c r="O25" s="75"/>
      <c r="P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17" ht="27" customHeight="1">
      <c r="A26" s="23"/>
      <c r="B26" s="216" t="s">
        <v>80</v>
      </c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218"/>
      <c r="Q26" s="76"/>
    </row>
    <row r="27" spans="1:16" ht="27" customHeight="1">
      <c r="A27" s="23"/>
      <c r="B27" s="210" t="s">
        <v>28</v>
      </c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3"/>
      <c r="O27" s="77"/>
      <c r="P27" s="77"/>
    </row>
    <row r="28" spans="1:16" ht="12" customHeight="1">
      <c r="A28" s="23"/>
      <c r="B28" s="136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79"/>
      <c r="N28" s="79"/>
      <c r="O28" s="77"/>
      <c r="P28" s="77"/>
    </row>
    <row r="29" spans="1:11" ht="25.5" customHeight="1">
      <c r="A29" s="23"/>
      <c r="B29" s="126" t="s">
        <v>13</v>
      </c>
      <c r="C29" s="9"/>
      <c r="D29" s="23">
        <f>IF(AP4=1,"",AP4)</f>
        <v>4</v>
      </c>
      <c r="E29" s="25" t="str">
        <f>IF(AR4=1,"",AQ4)</f>
        <v>√</v>
      </c>
      <c r="F29" s="78">
        <f>IF(AR4=1,"",AR4)</f>
        <v>3</v>
      </c>
      <c r="G29" s="23"/>
      <c r="H29" s="23"/>
      <c r="I29" s="23"/>
      <c r="J29" s="23"/>
      <c r="K29" s="23"/>
    </row>
    <row r="30" spans="1:11" ht="25.5" customHeight="1">
      <c r="A30" s="23"/>
      <c r="B30" s="137"/>
      <c r="D30" s="23"/>
      <c r="E30" s="25"/>
      <c r="F30" s="78"/>
      <c r="G30" s="23"/>
      <c r="H30" s="23"/>
      <c r="I30" s="23"/>
      <c r="J30" s="23"/>
      <c r="K30" s="23"/>
    </row>
    <row r="31" spans="1:11" ht="25.5" customHeight="1">
      <c r="A31" s="23"/>
      <c r="B31" s="126" t="s">
        <v>1</v>
      </c>
      <c r="C31" s="9"/>
      <c r="D31" s="23">
        <f>IF(AP6=1,"",AP6)</f>
        <v>2</v>
      </c>
      <c r="E31" s="25" t="str">
        <f>IF(AR6=1,"",AQ6)</f>
        <v>√</v>
      </c>
      <c r="F31" s="78">
        <f>IF(AR6=1,"",AR6)</f>
        <v>10</v>
      </c>
      <c r="G31" s="23"/>
      <c r="H31" s="23"/>
      <c r="I31" s="23"/>
      <c r="J31" s="23"/>
      <c r="K31" s="23"/>
    </row>
    <row r="32" spans="1:11" ht="25.5" customHeight="1">
      <c r="A32" s="23"/>
      <c r="B32" s="137"/>
      <c r="D32" s="23"/>
      <c r="E32" s="25"/>
      <c r="F32" s="78"/>
      <c r="G32" s="23"/>
      <c r="H32" s="23"/>
      <c r="I32" s="23"/>
      <c r="J32" s="23"/>
      <c r="K32" s="23"/>
    </row>
    <row r="33" spans="1:11" ht="25.5" customHeight="1">
      <c r="A33" s="23"/>
      <c r="B33" s="126" t="s">
        <v>2</v>
      </c>
      <c r="C33" s="9"/>
      <c r="D33" s="23">
        <f>IF(AP8=1,"",AP8)</f>
      </c>
      <c r="E33" s="25" t="str">
        <f>IF(AR8=1,"",AQ8)</f>
        <v>√</v>
      </c>
      <c r="F33" s="78">
        <f>IF(AR8=1,"",AR8)</f>
        <v>39</v>
      </c>
      <c r="G33" s="23"/>
      <c r="H33" s="23"/>
      <c r="I33" s="23"/>
      <c r="J33" s="23"/>
      <c r="K33" s="23"/>
    </row>
    <row r="34" spans="1:11" ht="25.5" customHeight="1">
      <c r="A34" s="23"/>
      <c r="B34" s="137"/>
      <c r="D34" s="23"/>
      <c r="E34" s="25"/>
      <c r="F34" s="78"/>
      <c r="G34" s="23"/>
      <c r="H34" s="23"/>
      <c r="I34" s="23"/>
      <c r="J34" s="23"/>
      <c r="K34" s="23"/>
    </row>
    <row r="35" spans="1:11" ht="25.5" customHeight="1">
      <c r="A35" s="23"/>
      <c r="B35" s="126" t="s">
        <v>3</v>
      </c>
      <c r="C35" s="9"/>
      <c r="D35" s="23">
        <f>IF(AP10=1,"",AP10)</f>
      </c>
      <c r="E35" s="25" t="str">
        <f>IF(AR10=1,"",AQ10)</f>
        <v>√</v>
      </c>
      <c r="F35" s="78">
        <f>IF(AR10=1,"",AR10)</f>
        <v>483</v>
      </c>
      <c r="G35" s="23"/>
      <c r="H35" s="23"/>
      <c r="I35" s="23"/>
      <c r="J35" s="23"/>
      <c r="K35" s="23"/>
    </row>
    <row r="36" spans="1:11" ht="25.5" customHeight="1">
      <c r="A36" s="23"/>
      <c r="B36" s="137"/>
      <c r="D36" s="23"/>
      <c r="E36" s="25"/>
      <c r="F36" s="78"/>
      <c r="G36" s="23"/>
      <c r="H36" s="23"/>
      <c r="I36" s="23"/>
      <c r="J36" s="23"/>
      <c r="K36" s="23"/>
    </row>
    <row r="37" spans="1:11" ht="25.5" customHeight="1">
      <c r="A37" s="23"/>
      <c r="B37" s="126" t="s">
        <v>4</v>
      </c>
      <c r="C37" s="9"/>
      <c r="D37" s="23">
        <f>IF(AP12=1,"",AP12)</f>
      </c>
      <c r="E37" s="25" t="str">
        <f>IF(AR12=1,"",AQ12)</f>
        <v>√</v>
      </c>
      <c r="F37" s="78">
        <f>IF(AR12=1,"",AR12)</f>
        <v>345</v>
      </c>
      <c r="G37" s="23"/>
      <c r="H37" s="23"/>
      <c r="I37" s="23"/>
      <c r="J37" s="23"/>
      <c r="K37" s="23"/>
    </row>
    <row r="38" spans="1:11" ht="25.5" customHeight="1">
      <c r="A38" s="23"/>
      <c r="B38" s="137"/>
      <c r="D38" s="23"/>
      <c r="E38" s="25"/>
      <c r="F38" s="78"/>
      <c r="G38" s="23"/>
      <c r="H38" s="23"/>
      <c r="I38" s="23"/>
      <c r="J38" s="23"/>
      <c r="K38" s="23"/>
    </row>
    <row r="39" spans="1:11" ht="25.5" customHeight="1">
      <c r="A39" s="23"/>
      <c r="B39" s="126" t="s">
        <v>5</v>
      </c>
      <c r="C39" s="9"/>
      <c r="D39" s="23">
        <f>IF(AP14=1,"",AP14)</f>
        <v>9</v>
      </c>
      <c r="E39" s="25" t="str">
        <f>IF(AR14=1,"",AQ14)</f>
        <v>√</v>
      </c>
      <c r="F39" s="78">
        <f>IF(AR14=1,"",AR14)</f>
        <v>2</v>
      </c>
      <c r="G39" s="23"/>
      <c r="H39" s="23"/>
      <c r="I39" s="23"/>
      <c r="J39" s="23"/>
      <c r="K39" s="23"/>
    </row>
    <row r="40" spans="1:11" ht="25.5" customHeight="1">
      <c r="A40" s="23"/>
      <c r="B40" s="137"/>
      <c r="D40" s="23"/>
      <c r="E40" s="25"/>
      <c r="F40" s="78"/>
      <c r="G40" s="23"/>
      <c r="H40" s="23"/>
      <c r="I40" s="23"/>
      <c r="J40" s="23"/>
      <c r="K40" s="23"/>
    </row>
    <row r="41" spans="1:11" ht="25.5" customHeight="1">
      <c r="A41" s="23"/>
      <c r="B41" s="126" t="s">
        <v>6</v>
      </c>
      <c r="C41" s="9"/>
      <c r="D41" s="23">
        <f>IF(AP16=1,"",AP16)</f>
      </c>
      <c r="E41" s="25" t="str">
        <f>IF(AR16=1,"",AQ16)</f>
        <v>√</v>
      </c>
      <c r="F41" s="78">
        <f>IF(AR16=1,"",AR16)</f>
        <v>170</v>
      </c>
      <c r="G41" s="23"/>
      <c r="H41" s="23"/>
      <c r="I41" s="23"/>
      <c r="J41" s="23"/>
      <c r="K41" s="23"/>
    </row>
    <row r="42" spans="1:11" ht="25.5" customHeight="1">
      <c r="A42" s="23"/>
      <c r="B42" s="137"/>
      <c r="D42" s="23"/>
      <c r="E42" s="25"/>
      <c r="F42" s="78"/>
      <c r="G42" s="23"/>
      <c r="H42" s="23"/>
      <c r="I42" s="23"/>
      <c r="J42" s="23"/>
      <c r="K42" s="23"/>
    </row>
    <row r="43" spans="1:11" ht="25.5" customHeight="1">
      <c r="A43" s="23"/>
      <c r="B43" s="126" t="s">
        <v>7</v>
      </c>
      <c r="C43" s="9"/>
      <c r="D43" s="23">
        <f>IF(AP18=1,"",AP18)</f>
        <v>2</v>
      </c>
      <c r="E43" s="25" t="str">
        <f>IF(AR18=1,"",AQ18)</f>
        <v>√</v>
      </c>
      <c r="F43" s="78">
        <f>IF(AR18=1,"",AR18)</f>
        <v>30</v>
      </c>
      <c r="G43" s="23"/>
      <c r="H43" s="23"/>
      <c r="I43" s="23"/>
      <c r="J43" s="23"/>
      <c r="K43" s="23"/>
    </row>
    <row r="44" spans="1:11" ht="25.5" customHeight="1">
      <c r="A44" s="23"/>
      <c r="B44" s="137"/>
      <c r="D44" s="23"/>
      <c r="E44" s="25"/>
      <c r="F44" s="78"/>
      <c r="G44" s="23"/>
      <c r="H44" s="23"/>
      <c r="I44" s="23"/>
      <c r="J44" s="23"/>
      <c r="K44" s="23"/>
    </row>
    <row r="45" spans="1:11" ht="25.5" customHeight="1">
      <c r="A45" s="23"/>
      <c r="B45" s="126" t="s">
        <v>8</v>
      </c>
      <c r="C45" s="9"/>
      <c r="D45" s="23">
        <f>IF(AP20=1,"",AP20)</f>
        <v>3</v>
      </c>
      <c r="E45" s="25" t="str">
        <f>IF(AR20=1,"",AQ20)</f>
        <v>√</v>
      </c>
      <c r="F45" s="78">
        <f>IF(AR20=1,"",AR20)</f>
        <v>22</v>
      </c>
      <c r="G45" s="23"/>
      <c r="H45" s="23"/>
      <c r="I45" s="23"/>
      <c r="J45" s="23"/>
      <c r="K45" s="23"/>
    </row>
    <row r="46" spans="1:11" ht="25.5" customHeight="1">
      <c r="A46" s="23"/>
      <c r="B46" s="137"/>
      <c r="D46" s="23"/>
      <c r="E46" s="25"/>
      <c r="F46" s="78"/>
      <c r="G46" s="23"/>
      <c r="H46" s="23"/>
      <c r="I46" s="23"/>
      <c r="J46" s="23"/>
      <c r="K46" s="23"/>
    </row>
    <row r="47" spans="1:11" ht="25.5" customHeight="1">
      <c r="A47" s="23"/>
      <c r="B47" s="126" t="s">
        <v>9</v>
      </c>
      <c r="C47" s="9"/>
      <c r="D47" s="23">
        <f>IF(AP22=1,"",AP22)</f>
        <v>11</v>
      </c>
      <c r="E47" s="25" t="str">
        <f>IF(AR22=1,"",AQ22)</f>
        <v>√</v>
      </c>
      <c r="F47" s="78">
        <f>IF(AR22=1,"",AR22)</f>
        <v>2</v>
      </c>
      <c r="G47" s="23"/>
      <c r="H47" s="23"/>
      <c r="I47" s="23"/>
      <c r="J47" s="23"/>
      <c r="K47" s="23"/>
    </row>
    <row r="48" spans="1:11" ht="25.5" customHeight="1">
      <c r="A48" s="23"/>
      <c r="B48" s="137"/>
      <c r="D48" s="23"/>
      <c r="E48" s="25"/>
      <c r="F48" s="78"/>
      <c r="G48" s="23"/>
      <c r="H48" s="23"/>
      <c r="I48" s="23"/>
      <c r="J48" s="23"/>
      <c r="K48" s="23"/>
    </row>
    <row r="49" spans="1:11" ht="25.5" customHeight="1">
      <c r="A49" s="23"/>
      <c r="B49" s="137"/>
      <c r="D49" s="23"/>
      <c r="E49" s="25"/>
      <c r="F49" s="78"/>
      <c r="G49" s="23"/>
      <c r="H49" s="23"/>
      <c r="I49" s="23"/>
      <c r="J49" s="23"/>
      <c r="K49" s="23"/>
    </row>
    <row r="50" spans="1:11" ht="27" customHeight="1">
      <c r="A50" s="23"/>
      <c r="B50" s="137"/>
      <c r="D50" s="23"/>
      <c r="E50" s="25"/>
      <c r="F50" s="78"/>
      <c r="G50" s="23"/>
      <c r="H50" s="23"/>
      <c r="I50" s="23"/>
      <c r="J50" s="23"/>
      <c r="K50" s="23"/>
    </row>
    <row r="51" spans="1:11" ht="27" customHeight="1">
      <c r="A51" s="23"/>
      <c r="D51" s="23"/>
      <c r="E51" s="25"/>
      <c r="F51" s="78"/>
      <c r="G51" s="23"/>
      <c r="H51" s="23"/>
      <c r="I51" s="23"/>
      <c r="J51" s="23"/>
      <c r="K51" s="23"/>
    </row>
    <row r="52" spans="4:11" ht="27" customHeight="1">
      <c r="D52" s="23"/>
      <c r="E52" s="25"/>
      <c r="F52" s="78"/>
      <c r="G52" s="23"/>
      <c r="H52" s="23"/>
      <c r="I52" s="23"/>
      <c r="J52" s="23"/>
      <c r="K52" s="23"/>
    </row>
    <row r="53" spans="4:11" ht="27" customHeight="1">
      <c r="D53" s="23"/>
      <c r="E53" s="25"/>
      <c r="F53" s="78"/>
      <c r="G53" s="23"/>
      <c r="H53" s="23"/>
      <c r="I53" s="23"/>
      <c r="J53" s="23"/>
      <c r="K53" s="23"/>
    </row>
    <row r="54" spans="4:11" ht="27" customHeight="1">
      <c r="D54" s="23"/>
      <c r="E54" s="25"/>
      <c r="F54" s="78"/>
      <c r="G54" s="23"/>
      <c r="H54" s="23"/>
      <c r="I54" s="23"/>
      <c r="J54" s="23"/>
      <c r="K54" s="23"/>
    </row>
    <row r="55" spans="4:11" ht="27" customHeight="1">
      <c r="D55" s="23"/>
      <c r="E55" s="25"/>
      <c r="F55" s="78"/>
      <c r="G55" s="23"/>
      <c r="H55" s="23"/>
      <c r="I55" s="23"/>
      <c r="J55" s="23"/>
      <c r="K55" s="23"/>
    </row>
  </sheetData>
  <sheetProtection password="E177" sheet="1" objects="1" scenarios="1"/>
  <mergeCells count="5">
    <mergeCell ref="B27:N27"/>
    <mergeCell ref="O2:Q2"/>
    <mergeCell ref="B1:N1"/>
    <mergeCell ref="B26:N26"/>
    <mergeCell ref="B2:N2"/>
  </mergeCells>
  <printOptions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13" r:id="rId1"/>
  <rowBreaks count="1" manualBreakCount="1">
    <brk id="25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80" zoomScaleNormal="80" workbookViewId="0" topLeftCell="A13">
      <selection activeCell="Q22" sqref="Q22"/>
    </sheetView>
  </sheetViews>
  <sheetFormatPr defaultColWidth="9.00390625" defaultRowHeight="27" customHeight="1"/>
  <cols>
    <col min="1" max="4" width="3.75390625" style="6" customWidth="1"/>
    <col min="5" max="5" width="5.00390625" style="11" customWidth="1"/>
    <col min="6" max="6" width="3.875" style="1" customWidth="1"/>
    <col min="7" max="7" width="1.4921875" style="1" customWidth="1"/>
    <col min="8" max="8" width="5.00390625" style="12" customWidth="1"/>
    <col min="9" max="9" width="3.125" style="1" customWidth="1"/>
    <col min="10" max="10" width="5.875" style="1" customWidth="1"/>
    <col min="11" max="11" width="3.75390625" style="13" customWidth="1"/>
    <col min="12" max="12" width="9.375" style="13" customWidth="1"/>
    <col min="13" max="13" width="9.375" style="8" customWidth="1"/>
    <col min="14" max="18" width="4.25390625" style="6" customWidth="1"/>
    <col min="19" max="19" width="4.375" style="5" customWidth="1"/>
    <col min="20" max="29" width="4.375" style="6" customWidth="1"/>
    <col min="30" max="30" width="3.75390625" style="6" customWidth="1"/>
    <col min="31" max="31" width="2.25390625" style="4" customWidth="1"/>
    <col min="32" max="32" width="4.625" style="6" customWidth="1"/>
    <col min="33" max="16384" width="9.00390625" style="6" customWidth="1"/>
  </cols>
  <sheetData>
    <row r="1" spans="1:30" ht="27" customHeight="1">
      <c r="A1" s="228" t="s">
        <v>10</v>
      </c>
      <c r="B1" s="228"/>
      <c r="C1" s="228"/>
      <c r="D1" s="228"/>
      <c r="E1" s="225" t="s">
        <v>21</v>
      </c>
      <c r="F1" s="226"/>
      <c r="G1" s="226"/>
      <c r="H1" s="226"/>
      <c r="I1" s="226"/>
      <c r="J1" s="226"/>
      <c r="K1" s="226"/>
      <c r="L1" s="226"/>
      <c r="M1" s="226"/>
      <c r="N1" s="226"/>
      <c r="O1" s="227"/>
      <c r="P1" s="227"/>
      <c r="Q1" s="227"/>
      <c r="R1" s="90" t="s">
        <v>30</v>
      </c>
      <c r="S1" s="90" t="s">
        <v>37</v>
      </c>
      <c r="T1" s="93"/>
      <c r="U1" s="61"/>
      <c r="V1" s="103"/>
      <c r="W1" s="103"/>
      <c r="X1" s="103"/>
      <c r="Y1" s="103"/>
      <c r="Z1" s="103"/>
      <c r="AA1" s="103"/>
      <c r="AB1" s="103"/>
      <c r="AC1" s="103"/>
      <c r="AD1" s="103"/>
    </row>
    <row r="2" spans="1:21" s="105" customFormat="1" ht="27" customHeight="1">
      <c r="A2" s="224" t="s">
        <v>38</v>
      </c>
      <c r="B2" s="224"/>
      <c r="C2" s="91" t="s">
        <v>39</v>
      </c>
      <c r="D2" s="91" t="s">
        <v>40</v>
      </c>
      <c r="E2" s="223" t="s">
        <v>11</v>
      </c>
      <c r="F2" s="221"/>
      <c r="G2" s="221"/>
      <c r="H2" s="221"/>
      <c r="I2" s="221"/>
      <c r="J2" s="221"/>
      <c r="K2" s="221"/>
      <c r="L2" s="221"/>
      <c r="M2" s="221"/>
      <c r="N2" s="221"/>
      <c r="O2" s="38"/>
      <c r="P2" s="38"/>
      <c r="Q2" s="38"/>
      <c r="R2" s="104"/>
      <c r="S2" s="104"/>
      <c r="T2" s="6"/>
      <c r="U2" s="61"/>
    </row>
    <row r="3" spans="1:31" ht="25.5" customHeight="1">
      <c r="A3" s="92">
        <f>RANDBETWEEN(-20,20)</f>
        <v>10</v>
      </c>
      <c r="B3" s="92">
        <f>RANDBETWEEN(-20,20)</f>
        <v>12</v>
      </c>
      <c r="C3" s="92">
        <f>A3+B3</f>
        <v>22</v>
      </c>
      <c r="D3" s="92">
        <f>A3*B3</f>
        <v>120</v>
      </c>
      <c r="E3" s="138" t="s">
        <v>13</v>
      </c>
      <c r="F3" s="41" t="s">
        <v>36</v>
      </c>
      <c r="G3" s="39">
        <v>2</v>
      </c>
      <c r="H3" s="42">
        <f>IF(C3=1,$R$1,IF(C3=-1,$S$1,IF(C3=0,"",C3)))</f>
        <v>22</v>
      </c>
      <c r="I3" s="41" t="str">
        <f>IF($C3=0,"","x")</f>
        <v>x</v>
      </c>
      <c r="J3" s="43">
        <f>IF(D3=0,"",D3)</f>
        <v>120</v>
      </c>
      <c r="K3" s="44" t="s">
        <v>14</v>
      </c>
      <c r="L3" s="45"/>
      <c r="N3" s="10"/>
      <c r="O3" s="10"/>
      <c r="P3" s="10"/>
      <c r="Q3" s="10"/>
      <c r="AE3" s="6"/>
    </row>
    <row r="4" spans="1:31" ht="25.5" customHeight="1">
      <c r="A4" s="93"/>
      <c r="B4" s="93"/>
      <c r="C4" s="93"/>
      <c r="D4" s="92"/>
      <c r="E4" s="139"/>
      <c r="F4" s="40"/>
      <c r="I4" s="40"/>
      <c r="J4" s="3">
        <f>IF($B4=0,"",IF($A4^2-4*$B4&lt;0,-$B4,$B4))</f>
      </c>
      <c r="M4" s="10"/>
      <c r="N4" s="10"/>
      <c r="O4" s="10"/>
      <c r="P4" s="10"/>
      <c r="AE4" s="6"/>
    </row>
    <row r="5" spans="1:31" ht="25.5" customHeight="1">
      <c r="A5" s="92">
        <f>RANDBETWEEN(-20,20)</f>
        <v>12</v>
      </c>
      <c r="B5" s="92">
        <f>RANDBETWEEN(-20,20)</f>
        <v>11</v>
      </c>
      <c r="C5" s="92">
        <f>A5+B5</f>
        <v>23</v>
      </c>
      <c r="D5" s="92">
        <f>A5*B5</f>
        <v>132</v>
      </c>
      <c r="E5" s="140" t="s">
        <v>1</v>
      </c>
      <c r="F5" s="41" t="s">
        <v>36</v>
      </c>
      <c r="G5" s="39">
        <v>2</v>
      </c>
      <c r="H5" s="42">
        <f>IF(C5=1,$R$1,IF(C5=-1,$S$1,IF(C5=0,"",C5)))</f>
        <v>23</v>
      </c>
      <c r="I5" s="41" t="str">
        <f>IF($C5=0,"","x")</f>
        <v>x</v>
      </c>
      <c r="J5" s="43">
        <f>IF(D5=0,"",D5)</f>
        <v>132</v>
      </c>
      <c r="K5" s="44" t="s">
        <v>14</v>
      </c>
      <c r="L5" s="45"/>
      <c r="M5" s="10"/>
      <c r="N5" s="10"/>
      <c r="O5" s="10"/>
      <c r="P5" s="10"/>
      <c r="AE5" s="6"/>
    </row>
    <row r="6" spans="1:31" ht="25.5" customHeight="1">
      <c r="A6" s="93"/>
      <c r="B6" s="93"/>
      <c r="C6" s="93"/>
      <c r="D6" s="92"/>
      <c r="E6" s="139"/>
      <c r="F6" s="40"/>
      <c r="I6" s="40"/>
      <c r="J6" s="3">
        <f>IF($B6=0,"",IF($A6^2-4*$B6&lt;0,-$B6,$B6))</f>
      </c>
      <c r="M6" s="10"/>
      <c r="N6" s="10"/>
      <c r="O6" s="10"/>
      <c r="P6" s="10"/>
      <c r="AE6" s="6"/>
    </row>
    <row r="7" spans="1:31" ht="25.5" customHeight="1">
      <c r="A7" s="92">
        <f>RANDBETWEEN(-20,20)</f>
        <v>4</v>
      </c>
      <c r="B7" s="92">
        <f>RANDBETWEEN(-20,20)</f>
        <v>-17</v>
      </c>
      <c r="C7" s="92">
        <f>A7+B7</f>
        <v>-13</v>
      </c>
      <c r="D7" s="92">
        <f>A7*B7</f>
        <v>-68</v>
      </c>
      <c r="E7" s="140" t="s">
        <v>2</v>
      </c>
      <c r="F7" s="41" t="s">
        <v>36</v>
      </c>
      <c r="G7" s="39">
        <v>2</v>
      </c>
      <c r="H7" s="42">
        <f>IF(C7=1,$R$1,IF(C7=-1,$S$1,IF(C7=0,"",C7)))</f>
        <v>-13</v>
      </c>
      <c r="I7" s="41" t="str">
        <f>IF($C7=0,"","x")</f>
        <v>x</v>
      </c>
      <c r="J7" s="43">
        <f>IF(D7=0,"",D7)</f>
        <v>-68</v>
      </c>
      <c r="K7" s="44" t="s">
        <v>14</v>
      </c>
      <c r="L7" s="45"/>
      <c r="M7" s="10"/>
      <c r="N7" s="10"/>
      <c r="O7" s="10"/>
      <c r="P7" s="10"/>
      <c r="AE7" s="6"/>
    </row>
    <row r="8" spans="1:31" ht="25.5" customHeight="1">
      <c r="A8" s="93"/>
      <c r="B8" s="93"/>
      <c r="C8" s="93"/>
      <c r="D8" s="92"/>
      <c r="E8" s="139"/>
      <c r="F8" s="40"/>
      <c r="I8" s="40"/>
      <c r="J8" s="3">
        <f>IF($B8=0,"",IF($A8^2-4*$B8&lt;0,-$B8,$B8))</f>
      </c>
      <c r="M8" s="10"/>
      <c r="N8" s="10"/>
      <c r="O8" s="10"/>
      <c r="P8" s="10"/>
      <c r="AE8" s="6"/>
    </row>
    <row r="9" spans="1:31" ht="25.5" customHeight="1">
      <c r="A9" s="92">
        <f>RANDBETWEEN(-20,20)</f>
        <v>13</v>
      </c>
      <c r="B9" s="92">
        <f>RANDBETWEEN(-20,20)</f>
        <v>-2</v>
      </c>
      <c r="C9" s="92">
        <f>A9+B9</f>
        <v>11</v>
      </c>
      <c r="D9" s="92">
        <f>A9*B9</f>
        <v>-26</v>
      </c>
      <c r="E9" s="140" t="s">
        <v>3</v>
      </c>
      <c r="F9" s="41" t="s">
        <v>36</v>
      </c>
      <c r="G9" s="39">
        <v>2</v>
      </c>
      <c r="H9" s="42">
        <f>IF(C9=1,$R$1,IF(C9=-1,$S$1,IF(C9=0,"",C9)))</f>
        <v>11</v>
      </c>
      <c r="I9" s="41" t="str">
        <f>IF($C9=0,"","x")</f>
        <v>x</v>
      </c>
      <c r="J9" s="43">
        <f>IF(D9=0,"",D9)</f>
        <v>-26</v>
      </c>
      <c r="K9" s="44" t="s">
        <v>14</v>
      </c>
      <c r="L9" s="45"/>
      <c r="M9" s="10"/>
      <c r="N9" s="10"/>
      <c r="O9" s="10"/>
      <c r="P9" s="10"/>
      <c r="AE9" s="6"/>
    </row>
    <row r="10" spans="1:31" ht="25.5" customHeight="1">
      <c r="A10" s="93"/>
      <c r="B10" s="93"/>
      <c r="C10" s="93"/>
      <c r="D10" s="92"/>
      <c r="E10" s="139"/>
      <c r="F10" s="40"/>
      <c r="I10" s="40"/>
      <c r="J10" s="3">
        <f>IF($B10=0,"",IF($A10^2-4*$B10&lt;0,-$B10,$B10))</f>
      </c>
      <c r="M10" s="10"/>
      <c r="N10" s="10"/>
      <c r="O10" s="10"/>
      <c r="P10" s="10"/>
      <c r="AE10" s="6"/>
    </row>
    <row r="11" spans="1:31" ht="25.5" customHeight="1">
      <c r="A11" s="92">
        <f>RANDBETWEEN(-20,20)</f>
        <v>-14</v>
      </c>
      <c r="B11" s="92">
        <f>RANDBETWEEN(-20,20)</f>
        <v>-15</v>
      </c>
      <c r="C11" s="92">
        <f>A11+B11</f>
        <v>-29</v>
      </c>
      <c r="D11" s="92">
        <f>A11*B11</f>
        <v>210</v>
      </c>
      <c r="E11" s="140" t="s">
        <v>4</v>
      </c>
      <c r="F11" s="41" t="s">
        <v>36</v>
      </c>
      <c r="G11" s="39">
        <v>2</v>
      </c>
      <c r="H11" s="42">
        <f>IF(C11=1,$R$1,IF(C11=-1,$S$1,IF(C11=0,"",C11)))</f>
        <v>-29</v>
      </c>
      <c r="I11" s="41" t="str">
        <f>IF($C11=0,"","x")</f>
        <v>x</v>
      </c>
      <c r="J11" s="43">
        <f>IF(D11=0,"",D11)</f>
        <v>210</v>
      </c>
      <c r="K11" s="44" t="s">
        <v>14</v>
      </c>
      <c r="L11" s="45"/>
      <c r="M11" s="10"/>
      <c r="N11" s="10"/>
      <c r="O11" s="10"/>
      <c r="P11" s="10"/>
      <c r="AE11" s="6"/>
    </row>
    <row r="12" spans="1:31" ht="25.5" customHeight="1">
      <c r="A12" s="93"/>
      <c r="B12" s="93"/>
      <c r="C12" s="93"/>
      <c r="D12" s="92"/>
      <c r="E12" s="139"/>
      <c r="F12" s="40"/>
      <c r="I12" s="40"/>
      <c r="J12" s="3">
        <f>IF($B12=0,"",IF($A12^2-4*$B12&lt;0,-$B12,$B12))</f>
      </c>
      <c r="M12" s="10"/>
      <c r="N12" s="10"/>
      <c r="O12" s="10"/>
      <c r="P12" s="10"/>
      <c r="AE12" s="6"/>
    </row>
    <row r="13" spans="1:31" ht="25.5" customHeight="1">
      <c r="A13" s="92">
        <f>RANDBETWEEN(-20,20)</f>
        <v>19</v>
      </c>
      <c r="B13" s="92">
        <f>RANDBETWEEN(-20,20)</f>
        <v>20</v>
      </c>
      <c r="C13" s="92">
        <f>A13+B13</f>
        <v>39</v>
      </c>
      <c r="D13" s="92">
        <f>A13*B13</f>
        <v>380</v>
      </c>
      <c r="E13" s="140" t="s">
        <v>5</v>
      </c>
      <c r="F13" s="41" t="s">
        <v>36</v>
      </c>
      <c r="G13" s="39">
        <v>2</v>
      </c>
      <c r="H13" s="42">
        <f>IF(C13=1,$R$1,IF(C13=-1,$S$1,IF(C13=0,"",C13)))</f>
        <v>39</v>
      </c>
      <c r="I13" s="41" t="str">
        <f>IF($C13=0,"","x")</f>
        <v>x</v>
      </c>
      <c r="J13" s="43">
        <f>IF(D13=0,"",D13)</f>
        <v>380</v>
      </c>
      <c r="K13" s="44" t="s">
        <v>14</v>
      </c>
      <c r="L13" s="45"/>
      <c r="M13" s="6"/>
      <c r="AE13" s="6"/>
    </row>
    <row r="14" spans="1:31" ht="25.5" customHeight="1">
      <c r="A14" s="93"/>
      <c r="B14" s="93"/>
      <c r="C14" s="93"/>
      <c r="D14" s="92"/>
      <c r="E14" s="139"/>
      <c r="F14" s="40"/>
      <c r="I14" s="40"/>
      <c r="J14" s="3">
        <f>IF($B14=0,"",IF($A14^2-4*$B14&lt;0,-$B14,$B14))</f>
      </c>
      <c r="M14" s="6"/>
      <c r="AE14" s="6"/>
    </row>
    <row r="15" spans="1:31" ht="25.5" customHeight="1">
      <c r="A15" s="92">
        <f>RANDBETWEEN(-20,20)</f>
        <v>7</v>
      </c>
      <c r="B15" s="92">
        <f>RANDBETWEEN(-20,20)</f>
        <v>-2</v>
      </c>
      <c r="C15" s="92">
        <f>A15+B15</f>
        <v>5</v>
      </c>
      <c r="D15" s="92">
        <f>A15*B15</f>
        <v>-14</v>
      </c>
      <c r="E15" s="140" t="s">
        <v>6</v>
      </c>
      <c r="F15" s="41" t="s">
        <v>36</v>
      </c>
      <c r="G15" s="39">
        <v>2</v>
      </c>
      <c r="H15" s="42">
        <f>IF(C15=1,$R$1,IF(C15=-1,$S$1,IF(C15=0,"",C15)))</f>
        <v>5</v>
      </c>
      <c r="I15" s="41" t="str">
        <f>IF($C15=0,"","x")</f>
        <v>x</v>
      </c>
      <c r="J15" s="43">
        <f>IF(D15=0,"",D15)</f>
        <v>-14</v>
      </c>
      <c r="K15" s="44" t="s">
        <v>14</v>
      </c>
      <c r="L15" s="45"/>
      <c r="M15" s="6"/>
      <c r="AE15" s="6"/>
    </row>
    <row r="16" spans="1:31" ht="25.5" customHeight="1">
      <c r="A16" s="93"/>
      <c r="B16" s="93"/>
      <c r="C16" s="93"/>
      <c r="D16" s="92"/>
      <c r="E16" s="139"/>
      <c r="F16" s="40"/>
      <c r="I16" s="40"/>
      <c r="J16" s="3">
        <f>IF($B16=0,"",IF($A16^2-4*$B16&lt;0,-$B16,$B16))</f>
      </c>
      <c r="M16" s="6"/>
      <c r="AE16" s="6"/>
    </row>
    <row r="17" spans="1:31" ht="25.5" customHeight="1">
      <c r="A17" s="92">
        <f>RANDBETWEEN(-20,20)</f>
        <v>7</v>
      </c>
      <c r="B17" s="92">
        <f>RANDBETWEEN(-20,20)</f>
        <v>-2</v>
      </c>
      <c r="C17" s="92">
        <f>A17+B17</f>
        <v>5</v>
      </c>
      <c r="D17" s="92">
        <f>A17*B17</f>
        <v>-14</v>
      </c>
      <c r="E17" s="140" t="s">
        <v>7</v>
      </c>
      <c r="F17" s="41" t="s">
        <v>36</v>
      </c>
      <c r="G17" s="39">
        <v>2</v>
      </c>
      <c r="H17" s="42">
        <f>IF(C17=1,$R$1,IF(C17=-1,$S$1,IF(C17=0,"",C17)))</f>
        <v>5</v>
      </c>
      <c r="I17" s="41" t="str">
        <f>IF($C17=0,"","x")</f>
        <v>x</v>
      </c>
      <c r="J17" s="43">
        <f>IF(D17=0,"",D17)</f>
        <v>-14</v>
      </c>
      <c r="K17" s="44" t="s">
        <v>14</v>
      </c>
      <c r="L17" s="45"/>
      <c r="M17" s="6"/>
      <c r="AE17" s="6"/>
    </row>
    <row r="18" spans="1:31" ht="25.5" customHeight="1">
      <c r="A18" s="93"/>
      <c r="B18" s="93"/>
      <c r="C18" s="93"/>
      <c r="D18" s="92"/>
      <c r="E18" s="139"/>
      <c r="F18" s="40"/>
      <c r="I18" s="40"/>
      <c r="J18" s="3">
        <f>IF($B18=0,"",IF($A18^2-4*$B18&lt;0,-$B18,$B18))</f>
      </c>
      <c r="M18" s="6"/>
      <c r="S18" s="6"/>
      <c r="AE18" s="6"/>
    </row>
    <row r="19" spans="1:31" ht="25.5" customHeight="1">
      <c r="A19" s="92">
        <f>RANDBETWEEN(-20,20)</f>
        <v>-15</v>
      </c>
      <c r="B19" s="92">
        <f>RANDBETWEEN(-20,20)</f>
        <v>14</v>
      </c>
      <c r="C19" s="92">
        <f>A19+B19</f>
        <v>-1</v>
      </c>
      <c r="D19" s="92">
        <f>A19*B19</f>
        <v>-210</v>
      </c>
      <c r="E19" s="140" t="s">
        <v>8</v>
      </c>
      <c r="F19" s="41" t="s">
        <v>36</v>
      </c>
      <c r="G19" s="39">
        <v>2</v>
      </c>
      <c r="H19" s="42" t="str">
        <f>IF(C19=1,$R$1,IF(C19=-1,$S$1,IF(C19=0,"",C19)))</f>
        <v>-</v>
      </c>
      <c r="I19" s="41" t="str">
        <f>IF($C19=0,"","x")</f>
        <v>x</v>
      </c>
      <c r="J19" s="43">
        <f>IF(D19=0,"",D19)</f>
        <v>-210</v>
      </c>
      <c r="K19" s="44" t="s">
        <v>14</v>
      </c>
      <c r="L19" s="45"/>
      <c r="M19" s="6"/>
      <c r="S19" s="6"/>
      <c r="AE19" s="6"/>
    </row>
    <row r="20" spans="1:31" ht="25.5" customHeight="1">
      <c r="A20" s="93"/>
      <c r="B20" s="93"/>
      <c r="C20" s="93"/>
      <c r="D20" s="92"/>
      <c r="E20" s="139"/>
      <c r="F20" s="40"/>
      <c r="I20" s="40"/>
      <c r="J20" s="3">
        <f>IF($B20=0,"",IF($A20^2-4*$B20&lt;0,-$B20,$B20))</f>
      </c>
      <c r="M20" s="6"/>
      <c r="S20" s="6"/>
      <c r="AE20" s="6"/>
    </row>
    <row r="21" spans="1:31" ht="25.5" customHeight="1">
      <c r="A21" s="92">
        <f>RANDBETWEEN(-20,20)</f>
        <v>3</v>
      </c>
      <c r="B21" s="92">
        <f>RANDBETWEEN(-20,20)</f>
        <v>-5</v>
      </c>
      <c r="C21" s="92">
        <f>A21+B21</f>
        <v>-2</v>
      </c>
      <c r="D21" s="92">
        <f>A21*B21</f>
        <v>-15</v>
      </c>
      <c r="E21" s="140" t="s">
        <v>9</v>
      </c>
      <c r="F21" s="41" t="s">
        <v>36</v>
      </c>
      <c r="G21" s="39">
        <v>2</v>
      </c>
      <c r="H21" s="42">
        <f>IF(C21=1,$R$1,IF(C21=-1,$S$1,IF(C21=0,"",C21)))</f>
        <v>-2</v>
      </c>
      <c r="I21" s="41" t="str">
        <f>IF($C21=0,"","x")</f>
        <v>x</v>
      </c>
      <c r="J21" s="43">
        <f>IF(D21=0,"",D21)</f>
        <v>-15</v>
      </c>
      <c r="K21" s="44" t="s">
        <v>14</v>
      </c>
      <c r="L21" s="45"/>
      <c r="M21" s="6"/>
      <c r="S21" s="6"/>
      <c r="AE21" s="6"/>
    </row>
    <row r="22" spans="1:31" ht="25.5" customHeight="1">
      <c r="A22" s="93"/>
      <c r="B22" s="93"/>
      <c r="C22" s="93"/>
      <c r="D22" s="92"/>
      <c r="E22" s="10"/>
      <c r="F22" s="40"/>
      <c r="I22" s="40"/>
      <c r="J22" s="3">
        <f>IF($B22=0,"",IF($A22^2-4*$B22&lt;0,-$B22,$B22))</f>
      </c>
      <c r="M22" s="6"/>
      <c r="S22" s="6"/>
      <c r="AE22" s="6"/>
    </row>
    <row r="23" spans="19:31" ht="27" customHeight="1">
      <c r="S23" s="6"/>
      <c r="AE23" s="6"/>
    </row>
    <row r="24" ht="27" customHeight="1">
      <c r="S24" s="6"/>
    </row>
    <row r="25" spans="13:19" ht="27" customHeight="1" thickBot="1">
      <c r="M25" s="14" t="s">
        <v>0</v>
      </c>
      <c r="N25" s="16"/>
      <c r="O25" s="16"/>
      <c r="P25" s="16"/>
      <c r="Q25" s="16"/>
      <c r="S25" s="6"/>
    </row>
    <row r="26" spans="1:19" ht="27" customHeight="1">
      <c r="A26" s="107"/>
      <c r="E26" s="225" t="s">
        <v>81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7"/>
      <c r="Q26" s="227"/>
      <c r="S26" s="6"/>
    </row>
    <row r="27" spans="5:19" ht="27" customHeight="1">
      <c r="E27" s="223" t="s">
        <v>11</v>
      </c>
      <c r="F27" s="221"/>
      <c r="G27" s="221"/>
      <c r="H27" s="221"/>
      <c r="I27" s="221"/>
      <c r="J27" s="221"/>
      <c r="K27" s="221"/>
      <c r="L27" s="221"/>
      <c r="M27" s="221"/>
      <c r="N27" s="221"/>
      <c r="S27" s="6"/>
    </row>
    <row r="28" spans="5:23" s="38" customFormat="1" ht="25.5" customHeight="1">
      <c r="E28" s="138" t="s">
        <v>13</v>
      </c>
      <c r="F28" s="219" t="str">
        <f>IF(A3=B3,IF(A3&lt;0,"(x"&amp;A3&amp;")^2","(x+"&amp;A3&amp;")^2"),IF(D3=0,"x(x"&amp;IF(C3&lt;0,C3,"+"&amp;C3)&amp;")","(x"&amp;IF(A3&lt;0,A3,"+"&amp;A3)&amp;")(x"&amp;IF(B3&lt;0,B3,"+"&amp;B3)&amp;")"))</f>
        <v>(x+10)(x+12)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W28" s="85"/>
    </row>
    <row r="29" spans="5:23" s="38" customFormat="1" ht="25.5" customHeight="1">
      <c r="E29" s="139"/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W29" s="85"/>
    </row>
    <row r="30" spans="5:23" s="38" customFormat="1" ht="25.5" customHeight="1">
      <c r="E30" s="140" t="s">
        <v>1</v>
      </c>
      <c r="F30" s="219" t="str">
        <f>IF(A5=B5,IF(A5&lt;0,"(x"&amp;A5&amp;")^2","(x+"&amp;A5&amp;")^2"),IF(D5=0,"x(x"&amp;IF(C5&lt;0,C5,"+"&amp;C5)&amp;")","(x"&amp;IF(A5&lt;0,A5,"+"&amp;A5)&amp;")(x"&amp;IF(B5&lt;0,B5,"+"&amp;B5)&amp;")"))</f>
        <v>(x+12)(x+11)</v>
      </c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W30" s="85"/>
    </row>
    <row r="31" spans="5:23" s="38" customFormat="1" ht="25.5" customHeight="1">
      <c r="E31" s="139"/>
      <c r="F31" s="22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W31" s="85"/>
    </row>
    <row r="32" spans="5:23" s="38" customFormat="1" ht="25.5" customHeight="1">
      <c r="E32" s="140" t="s">
        <v>2</v>
      </c>
      <c r="F32" s="219" t="str">
        <f>IF(A7=B7,IF(A7&lt;0,"(x"&amp;A7&amp;")^2","(x+"&amp;A7&amp;")^2"),IF(D7=0,"x(x"&amp;IF(C7&lt;0,C7,"+"&amp;C7)&amp;")","(x"&amp;IF(A7&lt;0,A7,"+"&amp;A7)&amp;")(x"&amp;IF(B7&lt;0,B7,"+"&amp;B7)&amp;")"))</f>
        <v>(x+4)(x-17)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W32" s="85"/>
    </row>
    <row r="33" spans="5:23" s="38" customFormat="1" ht="25.5" customHeight="1">
      <c r="E33" s="139"/>
      <c r="F33" s="221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W33" s="85"/>
    </row>
    <row r="34" spans="5:23" s="38" customFormat="1" ht="25.5" customHeight="1">
      <c r="E34" s="140" t="s">
        <v>3</v>
      </c>
      <c r="F34" s="219" t="str">
        <f>IF(A9=B9,IF(A9&lt;0,"(x"&amp;A9&amp;")^2","(x+"&amp;A9&amp;")^2"),IF(D9=0,"x(x"&amp;IF(C9&lt;0,C9,"+"&amp;C9)&amp;")","(x"&amp;IF(A9&lt;0,A9,"+"&amp;A9)&amp;")(x"&amp;IF(B9&lt;0,B9,"+"&amp;B9)&amp;")"))</f>
        <v>(x+13)(x-2)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W34" s="85"/>
    </row>
    <row r="35" spans="5:23" s="38" customFormat="1" ht="25.5" customHeight="1">
      <c r="E35" s="139"/>
      <c r="F35" s="221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W35" s="85"/>
    </row>
    <row r="36" spans="5:23" s="38" customFormat="1" ht="25.5" customHeight="1">
      <c r="E36" s="140" t="s">
        <v>4</v>
      </c>
      <c r="F36" s="219" t="str">
        <f>IF(A11=B11,IF(A11&lt;0,"(x"&amp;A11&amp;")^2","(x+"&amp;A11&amp;")^2"),IF(D11=0,"x(x"&amp;IF(C11&lt;0,C11,"+"&amp;C11)&amp;")","(x"&amp;IF(A11&lt;0,A11,"+"&amp;A11)&amp;")(x"&amp;IF(B11&lt;0,B11,"+"&amp;B11)&amp;")"))</f>
        <v>(x-14)(x-15)</v>
      </c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W36" s="85"/>
    </row>
    <row r="37" spans="5:23" s="38" customFormat="1" ht="25.5" customHeight="1">
      <c r="E37" s="139"/>
      <c r="F37" s="221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W37" s="85"/>
    </row>
    <row r="38" spans="1:23" s="38" customFormat="1" ht="25.5" customHeight="1">
      <c r="A38" s="13"/>
      <c r="B38" s="19"/>
      <c r="C38" s="19"/>
      <c r="D38" s="19"/>
      <c r="E38" s="140" t="s">
        <v>5</v>
      </c>
      <c r="F38" s="219" t="str">
        <f>IF(A13=B13,IF(A13&lt;0,"(x"&amp;A13&amp;")^2","(x+"&amp;A13&amp;")^2"),IF(D13=0,"x(x"&amp;IF(C13&lt;0,C13,"+"&amp;C13)&amp;")","(x"&amp;IF(A13&lt;0,A13,"+"&amp;A13)&amp;")(x"&amp;IF(B13&lt;0,B13,"+"&amp;B13)&amp;")"))</f>
        <v>(x+19)(x+20)</v>
      </c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W38" s="85"/>
    </row>
    <row r="39" spans="1:23" s="38" customFormat="1" ht="25.5" customHeight="1">
      <c r="A39" s="13"/>
      <c r="B39" s="19"/>
      <c r="C39" s="19"/>
      <c r="D39" s="19"/>
      <c r="E39" s="139"/>
      <c r="F39" s="221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W39" s="85"/>
    </row>
    <row r="40" spans="1:23" s="38" customFormat="1" ht="25.5" customHeight="1">
      <c r="A40" s="13"/>
      <c r="B40" s="19"/>
      <c r="C40" s="19"/>
      <c r="D40" s="19"/>
      <c r="E40" s="140" t="s">
        <v>6</v>
      </c>
      <c r="F40" s="219" t="str">
        <f>IF(A15=B15,IF(A15&lt;0,"(x"&amp;A15&amp;")^2","(x+"&amp;A15&amp;")^2"),IF(D15=0,"x(x"&amp;IF(C15&lt;0,C15,"+"&amp;C15)&amp;")","(x"&amp;IF(A15&lt;0,A15,"+"&amp;A15)&amp;")(x"&amp;IF(B15&lt;0,B15,"+"&amp;B15)&amp;")"))</f>
        <v>(x+7)(x-2)</v>
      </c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W40" s="85"/>
    </row>
    <row r="41" spans="1:23" s="38" customFormat="1" ht="25.5" customHeight="1">
      <c r="A41" s="13"/>
      <c r="B41" s="19"/>
      <c r="C41" s="19"/>
      <c r="D41" s="19"/>
      <c r="E41" s="139"/>
      <c r="F41" s="221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W41" s="85"/>
    </row>
    <row r="42" spans="1:23" s="38" customFormat="1" ht="25.5" customHeight="1">
      <c r="A42" s="13"/>
      <c r="B42" s="19"/>
      <c r="C42" s="19"/>
      <c r="D42" s="19"/>
      <c r="E42" s="140" t="s">
        <v>7</v>
      </c>
      <c r="F42" s="219" t="str">
        <f>IF(A17=B17,IF(A17&lt;0,"(x"&amp;A17&amp;")^2","(x+"&amp;A17&amp;")^2"),IF(D17=0,"x(x"&amp;IF(C17&lt;0,C17,"+"&amp;C17)&amp;")","(x"&amp;IF(A17&lt;0,A17,"+"&amp;A17)&amp;")(x"&amp;IF(B17&lt;0,B17,"+"&amp;B17)&amp;")"))</f>
        <v>(x+7)(x-2)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W42" s="85"/>
    </row>
    <row r="43" spans="1:23" s="38" customFormat="1" ht="25.5" customHeight="1">
      <c r="A43" s="13"/>
      <c r="B43" s="19"/>
      <c r="C43" s="19"/>
      <c r="D43" s="19"/>
      <c r="E43" s="139"/>
      <c r="F43" s="221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W43" s="85"/>
    </row>
    <row r="44" spans="1:23" s="38" customFormat="1" ht="25.5" customHeight="1">
      <c r="A44" s="13"/>
      <c r="B44" s="19"/>
      <c r="C44" s="19"/>
      <c r="D44" s="19"/>
      <c r="E44" s="140" t="s">
        <v>8</v>
      </c>
      <c r="F44" s="219" t="str">
        <f>IF(A19=B19,IF(A19&lt;0,"(x"&amp;A19&amp;")^2","(x+"&amp;A19&amp;")^2"),IF(D19=0,"x(x"&amp;IF(C19&lt;0,C19,"+"&amp;C19)&amp;")","(x"&amp;IF(A19&lt;0,A19,"+"&amp;A19)&amp;")(x"&amp;IF(B19&lt;0,B19,"+"&amp;B19)&amp;")"))</f>
        <v>(x-15)(x+14)</v>
      </c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W44" s="85"/>
    </row>
    <row r="45" spans="1:23" s="38" customFormat="1" ht="25.5" customHeight="1">
      <c r="A45" s="13"/>
      <c r="B45" s="19"/>
      <c r="C45" s="19"/>
      <c r="D45" s="19"/>
      <c r="E45" s="139"/>
      <c r="F45" s="221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W45" s="85"/>
    </row>
    <row r="46" spans="1:23" s="38" customFormat="1" ht="25.5" customHeight="1">
      <c r="A46" s="13"/>
      <c r="B46" s="19"/>
      <c r="C46" s="19"/>
      <c r="D46" s="19"/>
      <c r="E46" s="140" t="s">
        <v>9</v>
      </c>
      <c r="F46" s="219" t="str">
        <f>IF(A21=B21,IF(A21&lt;0,"(x"&amp;A21&amp;")^2","(x+"&amp;A21&amp;")^2"),IF(D21=0,"x(x"&amp;IF(C21&lt;0,C21,"+"&amp;C21)&amp;")","(x"&amp;IF(A21&lt;0,A21,"+"&amp;A21)&amp;")(x"&amp;IF(B21&lt;0,B21,"+"&amp;B21)&amp;")"))</f>
        <v>(x+3)(x-5)</v>
      </c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W46" s="85"/>
    </row>
    <row r="47" spans="1:23" s="38" customFormat="1" ht="25.5" customHeight="1">
      <c r="A47" s="13"/>
      <c r="B47" s="19"/>
      <c r="C47" s="19"/>
      <c r="D47" s="19"/>
      <c r="E47" s="10"/>
      <c r="F47" s="221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W47" s="85"/>
    </row>
    <row r="48" spans="6:12" ht="27" customHeight="1">
      <c r="F48" s="2"/>
      <c r="G48" s="2"/>
      <c r="I48" s="2"/>
      <c r="J48" s="2"/>
      <c r="L48" s="19"/>
    </row>
    <row r="49" spans="6:12" ht="27" customHeight="1">
      <c r="F49" s="2"/>
      <c r="G49" s="2"/>
      <c r="I49" s="2"/>
      <c r="J49" s="2"/>
      <c r="L49" s="19"/>
    </row>
    <row r="50" spans="6:12" ht="27" customHeight="1">
      <c r="F50" s="2"/>
      <c r="G50" s="2"/>
      <c r="I50" s="2"/>
      <c r="J50" s="2"/>
      <c r="L50" s="19"/>
    </row>
  </sheetData>
  <sheetProtection password="E177" sheet="1" objects="1" scenarios="1"/>
  <mergeCells count="26">
    <mergeCell ref="F47:Q47"/>
    <mergeCell ref="F35:Q35"/>
    <mergeCell ref="F37:Q37"/>
    <mergeCell ref="F39:Q39"/>
    <mergeCell ref="F41:Q41"/>
    <mergeCell ref="F44:Q44"/>
    <mergeCell ref="F46:Q46"/>
    <mergeCell ref="F36:Q36"/>
    <mergeCell ref="F38:Q38"/>
    <mergeCell ref="F40:Q40"/>
    <mergeCell ref="E27:N27"/>
    <mergeCell ref="E2:N2"/>
    <mergeCell ref="A2:B2"/>
    <mergeCell ref="E1:Q1"/>
    <mergeCell ref="A1:D1"/>
    <mergeCell ref="E26:Q26"/>
    <mergeCell ref="F42:Q42"/>
    <mergeCell ref="F43:Q43"/>
    <mergeCell ref="F45:Q45"/>
    <mergeCell ref="F28:Q28"/>
    <mergeCell ref="F30:Q30"/>
    <mergeCell ref="F32:Q32"/>
    <mergeCell ref="F34:Q34"/>
    <mergeCell ref="F29:Q29"/>
    <mergeCell ref="F31:Q31"/>
    <mergeCell ref="F33:Q33"/>
  </mergeCells>
  <printOptions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13" r:id="rId1"/>
  <rowBreaks count="1" manualBreakCount="1">
    <brk id="25" min="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F31" sqref="F31:Q31"/>
    </sheetView>
  </sheetViews>
  <sheetFormatPr defaultColWidth="9.00390625" defaultRowHeight="27" customHeight="1"/>
  <cols>
    <col min="1" max="4" width="3.75390625" style="21" customWidth="1"/>
    <col min="5" max="5" width="5.00390625" style="52" customWidth="1"/>
    <col min="6" max="6" width="3.75390625" style="1" customWidth="1"/>
    <col min="7" max="7" width="1.4921875" style="1" customWidth="1"/>
    <col min="8" max="8" width="5.00390625" style="53" customWidth="1"/>
    <col min="9" max="10" width="3.75390625" style="1" customWidth="1"/>
    <col min="11" max="11" width="5.875" style="1" customWidth="1"/>
    <col min="12" max="12" width="3.75390625" style="40" customWidth="1"/>
    <col min="13" max="13" width="1.625" style="72" customWidth="1"/>
    <col min="14" max="14" width="3.75390625" style="54" customWidth="1"/>
    <col min="15" max="15" width="9.375" style="54" customWidth="1"/>
    <col min="16" max="16" width="9.375" style="50" customWidth="1"/>
    <col min="17" max="21" width="4.25390625" style="21" customWidth="1"/>
    <col min="22" max="22" width="4.375" style="46" customWidth="1"/>
    <col min="23" max="25" width="4.375" style="21" customWidth="1"/>
    <col min="26" max="27" width="4.375" style="47" customWidth="1"/>
    <col min="28" max="32" width="4.375" style="21" customWidth="1"/>
    <col min="33" max="33" width="3.75390625" style="21" customWidth="1"/>
    <col min="34" max="34" width="2.25390625" style="4" customWidth="1"/>
    <col min="35" max="35" width="4.625" style="21" customWidth="1"/>
    <col min="36" max="16384" width="9.00390625" style="21" customWidth="1"/>
  </cols>
  <sheetData>
    <row r="1" spans="1:22" ht="27" customHeight="1">
      <c r="A1" s="228" t="s">
        <v>10</v>
      </c>
      <c r="B1" s="228"/>
      <c r="C1" s="228"/>
      <c r="D1" s="228"/>
      <c r="E1" s="225" t="s">
        <v>24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34"/>
      <c r="S1" s="234"/>
      <c r="T1" s="234"/>
      <c r="U1" s="90" t="s">
        <v>32</v>
      </c>
      <c r="V1" s="90" t="s">
        <v>33</v>
      </c>
    </row>
    <row r="2" spans="1:27" s="48" customFormat="1" ht="27" customHeight="1">
      <c r="A2" s="224" t="s">
        <v>29</v>
      </c>
      <c r="B2" s="224"/>
      <c r="C2" s="91" t="s">
        <v>30</v>
      </c>
      <c r="D2" s="91" t="s">
        <v>31</v>
      </c>
      <c r="E2" s="232" t="s">
        <v>11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U2" s="94"/>
      <c r="V2" s="94"/>
      <c r="Z2" s="47"/>
      <c r="AA2" s="47"/>
    </row>
    <row r="3" spans="1:34" ht="26.25" customHeight="1">
      <c r="A3" s="92">
        <f>RANDBETWEEN(-20,20)</f>
        <v>-6</v>
      </c>
      <c r="B3" s="92">
        <f>RANDBETWEEN(-20,20)</f>
        <v>16</v>
      </c>
      <c r="C3" s="92">
        <f>A3+B3</f>
        <v>10</v>
      </c>
      <c r="D3" s="92">
        <f>A3*B3</f>
        <v>-96</v>
      </c>
      <c r="E3" s="49" t="s">
        <v>18</v>
      </c>
      <c r="F3" s="41" t="s">
        <v>19</v>
      </c>
      <c r="G3" s="71">
        <v>2</v>
      </c>
      <c r="H3" s="42">
        <f>IF(C3=1,$U$1,IF(C3=-1,$V$1,IF(C3=0,"",C3)))</f>
        <v>10</v>
      </c>
      <c r="I3" s="41" t="str">
        <f>IF($C3=0,"","x")</f>
        <v>x</v>
      </c>
      <c r="J3" s="41" t="str">
        <f>IF($C3=0,"","y")</f>
        <v>y</v>
      </c>
      <c r="K3" s="43">
        <f>IF(D3=0,"",D3)</f>
        <v>-96</v>
      </c>
      <c r="L3" s="69" t="str">
        <f>IF($D3=0,"","y")</f>
        <v>y</v>
      </c>
      <c r="M3" s="64" t="str">
        <f>IF($D3=0,"","2")</f>
        <v>2</v>
      </c>
      <c r="N3" s="44" t="s">
        <v>20</v>
      </c>
      <c r="O3" s="45"/>
      <c r="Q3" s="51"/>
      <c r="R3" s="51"/>
      <c r="S3" s="51"/>
      <c r="T3" s="51"/>
      <c r="W3" s="46"/>
      <c r="AH3" s="21"/>
    </row>
    <row r="4" spans="1:34" ht="26.25" customHeight="1">
      <c r="A4" s="93"/>
      <c r="B4" s="93"/>
      <c r="C4" s="93"/>
      <c r="D4" s="92"/>
      <c r="F4" s="40"/>
      <c r="G4" s="66"/>
      <c r="I4" s="40"/>
      <c r="J4" s="40"/>
      <c r="K4" s="3">
        <f>IF($B4=0,"",IF($A4^2-4*$B4&lt;0,-$B4,$B4))</f>
      </c>
      <c r="L4" s="70"/>
      <c r="M4" s="65"/>
      <c r="P4" s="51"/>
      <c r="Q4" s="51"/>
      <c r="R4" s="51"/>
      <c r="S4" s="51"/>
      <c r="V4" s="21"/>
      <c r="AH4" s="21"/>
    </row>
    <row r="5" spans="1:34" ht="26.25" customHeight="1">
      <c r="A5" s="92">
        <f>RANDBETWEEN(-20,20)</f>
        <v>2</v>
      </c>
      <c r="B5" s="92">
        <f>RANDBETWEEN(-20,20)</f>
        <v>20</v>
      </c>
      <c r="C5" s="92">
        <f>A5+B5</f>
        <v>22</v>
      </c>
      <c r="D5" s="92">
        <f>A5*B5</f>
        <v>40</v>
      </c>
      <c r="E5" s="49" t="s">
        <v>1</v>
      </c>
      <c r="F5" s="41" t="s">
        <v>19</v>
      </c>
      <c r="G5" s="71">
        <v>2</v>
      </c>
      <c r="H5" s="42">
        <f>IF(C5=1,$U$1,IF(C5=-1,$V$1,IF(C5=0,"",C5)))</f>
        <v>22</v>
      </c>
      <c r="I5" s="41" t="str">
        <f>IF($C5=0,"","x")</f>
        <v>x</v>
      </c>
      <c r="J5" s="41" t="str">
        <f>IF($C5=0,"","y")</f>
        <v>y</v>
      </c>
      <c r="K5" s="43">
        <f>IF(D5=0,"",D5)</f>
        <v>40</v>
      </c>
      <c r="L5" s="69" t="str">
        <f>IF($D5=0,"","y")</f>
        <v>y</v>
      </c>
      <c r="M5" s="64" t="str">
        <f>IF($D5=0,"","2")</f>
        <v>2</v>
      </c>
      <c r="N5" s="44" t="s">
        <v>20</v>
      </c>
      <c r="O5" s="45"/>
      <c r="P5" s="51"/>
      <c r="Q5" s="51"/>
      <c r="R5" s="51"/>
      <c r="S5" s="51"/>
      <c r="V5" s="21"/>
      <c r="AH5" s="21"/>
    </row>
    <row r="6" spans="1:34" ht="26.25" customHeight="1">
      <c r="A6" s="93"/>
      <c r="B6" s="93"/>
      <c r="C6" s="93"/>
      <c r="D6" s="92"/>
      <c r="F6" s="40"/>
      <c r="G6" s="66"/>
      <c r="I6" s="40"/>
      <c r="J6" s="40"/>
      <c r="K6" s="3">
        <f>IF($B6=0,"",IF($A6^2-4*$B6&lt;0,-$B6,$B6))</f>
      </c>
      <c r="L6" s="70"/>
      <c r="M6" s="65"/>
      <c r="P6" s="51"/>
      <c r="Q6" s="51"/>
      <c r="R6" s="51"/>
      <c r="S6" s="51"/>
      <c r="V6" s="21"/>
      <c r="AH6" s="21"/>
    </row>
    <row r="7" spans="1:34" ht="26.25" customHeight="1">
      <c r="A7" s="92">
        <f>RANDBETWEEN(-20,20)</f>
        <v>5</v>
      </c>
      <c r="B7" s="92">
        <f>RANDBETWEEN(-20,20)</f>
        <v>9</v>
      </c>
      <c r="C7" s="92">
        <f>A7+B7</f>
        <v>14</v>
      </c>
      <c r="D7" s="92">
        <f>A7*B7</f>
        <v>45</v>
      </c>
      <c r="E7" s="49" t="s">
        <v>2</v>
      </c>
      <c r="F7" s="41" t="s">
        <v>19</v>
      </c>
      <c r="G7" s="71">
        <v>2</v>
      </c>
      <c r="H7" s="42">
        <f>IF(C7=1,$U$1,IF(C7=-1,$V$1,IF(C7=0,"",C7)))</f>
        <v>14</v>
      </c>
      <c r="I7" s="41" t="str">
        <f>IF($C7=0,"","x")</f>
        <v>x</v>
      </c>
      <c r="J7" s="41" t="str">
        <f>IF($C7=0,"","y")</f>
        <v>y</v>
      </c>
      <c r="K7" s="43">
        <f>IF(D7=0,"",D7)</f>
        <v>45</v>
      </c>
      <c r="L7" s="69" t="str">
        <f>IF($D7=0,"","y")</f>
        <v>y</v>
      </c>
      <c r="M7" s="64" t="str">
        <f>IF($D7=0,"","2")</f>
        <v>2</v>
      </c>
      <c r="N7" s="44" t="s">
        <v>20</v>
      </c>
      <c r="O7" s="45"/>
      <c r="P7" s="51"/>
      <c r="Q7" s="51"/>
      <c r="R7" s="51"/>
      <c r="S7" s="51"/>
      <c r="V7" s="21"/>
      <c r="AH7" s="21"/>
    </row>
    <row r="8" spans="1:34" ht="26.25" customHeight="1">
      <c r="A8" s="93"/>
      <c r="B8" s="93"/>
      <c r="C8" s="93"/>
      <c r="D8" s="92"/>
      <c r="F8" s="40"/>
      <c r="G8" s="66"/>
      <c r="I8" s="40"/>
      <c r="J8" s="40"/>
      <c r="K8" s="3">
        <f>IF($B8=0,"",IF($A8^2-4*$B8&lt;0,-$B8,$B8))</f>
      </c>
      <c r="L8" s="70"/>
      <c r="M8" s="65"/>
      <c r="P8" s="51"/>
      <c r="Q8" s="51"/>
      <c r="R8" s="51"/>
      <c r="S8" s="51"/>
      <c r="V8" s="21"/>
      <c r="AH8" s="21"/>
    </row>
    <row r="9" spans="1:34" ht="26.25" customHeight="1">
      <c r="A9" s="92">
        <f>RANDBETWEEN(-20,20)</f>
        <v>-9</v>
      </c>
      <c r="B9" s="92">
        <f>RANDBETWEEN(-20,20)</f>
        <v>-19</v>
      </c>
      <c r="C9" s="92">
        <f>A9+B9</f>
        <v>-28</v>
      </c>
      <c r="D9" s="92">
        <f>A9*B9</f>
        <v>171</v>
      </c>
      <c r="E9" s="49" t="s">
        <v>3</v>
      </c>
      <c r="F9" s="41" t="s">
        <v>19</v>
      </c>
      <c r="G9" s="71">
        <v>2</v>
      </c>
      <c r="H9" s="42">
        <f>IF(C9=1,$U$1,IF(C9=-1,$V$1,IF(C9=0,"",C9)))</f>
        <v>-28</v>
      </c>
      <c r="I9" s="41" t="str">
        <f aca="true" t="shared" si="0" ref="I9:I21">IF($C9=0,"","x")</f>
        <v>x</v>
      </c>
      <c r="J9" s="41" t="str">
        <f aca="true" t="shared" si="1" ref="J9:J21">IF($C9=0,"","y")</f>
        <v>y</v>
      </c>
      <c r="K9" s="43">
        <f>IF(D9=0,"",D9)</f>
        <v>171</v>
      </c>
      <c r="L9" s="69" t="str">
        <f aca="true" t="shared" si="2" ref="L9:L21">IF($D9=0,"","y")</f>
        <v>y</v>
      </c>
      <c r="M9" s="64" t="str">
        <f aca="true" t="shared" si="3" ref="M9:M21">IF($D9=0,"","2")</f>
        <v>2</v>
      </c>
      <c r="N9" s="44" t="s">
        <v>20</v>
      </c>
      <c r="O9" s="45"/>
      <c r="P9" s="51"/>
      <c r="Q9" s="51"/>
      <c r="R9" s="51"/>
      <c r="S9" s="51"/>
      <c r="V9" s="21"/>
      <c r="Z9" s="68"/>
      <c r="AH9" s="21"/>
    </row>
    <row r="10" spans="1:34" ht="26.25" customHeight="1">
      <c r="A10" s="93"/>
      <c r="B10" s="93"/>
      <c r="C10" s="93"/>
      <c r="D10" s="92"/>
      <c r="F10" s="40"/>
      <c r="G10" s="66"/>
      <c r="I10" s="40"/>
      <c r="J10" s="40"/>
      <c r="K10" s="3">
        <f>IF($B10=0,"",IF($A10^2-4*$B10&lt;0,-$B10,$B10))</f>
      </c>
      <c r="L10" s="70"/>
      <c r="M10" s="65"/>
      <c r="P10" s="51"/>
      <c r="Q10" s="51"/>
      <c r="R10" s="51"/>
      <c r="S10" s="51"/>
      <c r="V10" s="21"/>
      <c r="Z10" s="68"/>
      <c r="AH10" s="21"/>
    </row>
    <row r="11" spans="1:34" ht="26.25" customHeight="1">
      <c r="A11" s="92">
        <f>RANDBETWEEN(-20,20)</f>
        <v>12</v>
      </c>
      <c r="B11" s="92">
        <f>RANDBETWEEN(-20,20)</f>
        <v>-9</v>
      </c>
      <c r="C11" s="92">
        <f>A11+B11</f>
        <v>3</v>
      </c>
      <c r="D11" s="92">
        <f>A11*B11</f>
        <v>-108</v>
      </c>
      <c r="E11" s="49" t="s">
        <v>4</v>
      </c>
      <c r="F11" s="41" t="s">
        <v>19</v>
      </c>
      <c r="G11" s="71">
        <v>2</v>
      </c>
      <c r="H11" s="42">
        <f>IF(C11=1,$U$1,IF(C11=-1,$V$1,IF(C11=0,"",C11)))</f>
        <v>3</v>
      </c>
      <c r="I11" s="41" t="str">
        <f t="shared" si="0"/>
        <v>x</v>
      </c>
      <c r="J11" s="41" t="str">
        <f t="shared" si="1"/>
        <v>y</v>
      </c>
      <c r="K11" s="43">
        <f>IF(D11=0,"",D11)</f>
        <v>-108</v>
      </c>
      <c r="L11" s="69" t="str">
        <f t="shared" si="2"/>
        <v>y</v>
      </c>
      <c r="M11" s="64" t="str">
        <f t="shared" si="3"/>
        <v>2</v>
      </c>
      <c r="N11" s="44" t="s">
        <v>20</v>
      </c>
      <c r="O11" s="45"/>
      <c r="P11" s="51"/>
      <c r="Q11" s="51"/>
      <c r="R11" s="51"/>
      <c r="S11" s="51"/>
      <c r="V11" s="21"/>
      <c r="Z11" s="68"/>
      <c r="AH11" s="21"/>
    </row>
    <row r="12" spans="1:34" ht="26.25" customHeight="1">
      <c r="A12" s="93"/>
      <c r="B12" s="93"/>
      <c r="C12" s="93"/>
      <c r="D12" s="92"/>
      <c r="F12" s="40"/>
      <c r="G12" s="66"/>
      <c r="I12" s="40"/>
      <c r="J12" s="40"/>
      <c r="K12" s="3">
        <f>IF($B12=0,"",IF($A12^2-4*$B12&lt;0,-$B12,$B12))</f>
      </c>
      <c r="L12" s="70"/>
      <c r="M12" s="65"/>
      <c r="P12" s="51"/>
      <c r="Q12" s="51"/>
      <c r="R12" s="51"/>
      <c r="S12" s="51"/>
      <c r="V12" s="21"/>
      <c r="Z12" s="68"/>
      <c r="AH12" s="21"/>
    </row>
    <row r="13" spans="1:34" ht="26.25" customHeight="1">
      <c r="A13" s="92">
        <f>RANDBETWEEN(-20,20)</f>
        <v>-5</v>
      </c>
      <c r="B13" s="92">
        <f>RANDBETWEEN(-20,20)</f>
        <v>-13</v>
      </c>
      <c r="C13" s="92">
        <f>A13+B13</f>
        <v>-18</v>
      </c>
      <c r="D13" s="92">
        <f>A13*B13</f>
        <v>65</v>
      </c>
      <c r="E13" s="49" t="s">
        <v>5</v>
      </c>
      <c r="F13" s="41" t="s">
        <v>19</v>
      </c>
      <c r="G13" s="71">
        <v>2</v>
      </c>
      <c r="H13" s="42">
        <f>IF(C13=1,$U$1,IF(C13=-1,$V$1,IF(C13=0,"",C13)))</f>
        <v>-18</v>
      </c>
      <c r="I13" s="41" t="str">
        <f t="shared" si="0"/>
        <v>x</v>
      </c>
      <c r="J13" s="41" t="str">
        <f t="shared" si="1"/>
        <v>y</v>
      </c>
      <c r="K13" s="43">
        <f>IF(D13=0,"",D13)</f>
        <v>65</v>
      </c>
      <c r="L13" s="69" t="str">
        <f t="shared" si="2"/>
        <v>y</v>
      </c>
      <c r="M13" s="64" t="str">
        <f t="shared" si="3"/>
        <v>2</v>
      </c>
      <c r="N13" s="44" t="s">
        <v>23</v>
      </c>
      <c r="O13" s="45"/>
      <c r="P13" s="21"/>
      <c r="V13" s="21"/>
      <c r="Z13" s="68"/>
      <c r="AH13" s="21"/>
    </row>
    <row r="14" spans="1:34" ht="26.25" customHeight="1">
      <c r="A14" s="93"/>
      <c r="B14" s="93"/>
      <c r="C14" s="93"/>
      <c r="D14" s="92"/>
      <c r="F14" s="40"/>
      <c r="G14" s="66"/>
      <c r="I14" s="40"/>
      <c r="J14" s="40"/>
      <c r="K14" s="3">
        <f>IF($B14=0,"",IF($A14^2-4*$B14&lt;0,-$B14,$B14))</f>
      </c>
      <c r="L14" s="70"/>
      <c r="M14" s="65"/>
      <c r="P14" s="21"/>
      <c r="V14" s="21"/>
      <c r="Z14" s="68"/>
      <c r="AH14" s="21"/>
    </row>
    <row r="15" spans="1:34" ht="26.25" customHeight="1">
      <c r="A15" s="92">
        <f>RANDBETWEEN(-20,20)</f>
        <v>-3</v>
      </c>
      <c r="B15" s="92">
        <f>RANDBETWEEN(-20,20)</f>
        <v>-10</v>
      </c>
      <c r="C15" s="92">
        <f>A15+B15</f>
        <v>-13</v>
      </c>
      <c r="D15" s="92">
        <f>A15*B15</f>
        <v>30</v>
      </c>
      <c r="E15" s="49" t="s">
        <v>6</v>
      </c>
      <c r="F15" s="41" t="s">
        <v>19</v>
      </c>
      <c r="G15" s="71">
        <v>2</v>
      </c>
      <c r="H15" s="42">
        <f>IF(C15=1,$U$1,IF(C15=-1,$V$1,IF(C15=0,"",C15)))</f>
        <v>-13</v>
      </c>
      <c r="I15" s="41" t="str">
        <f t="shared" si="0"/>
        <v>x</v>
      </c>
      <c r="J15" s="41" t="str">
        <f t="shared" si="1"/>
        <v>y</v>
      </c>
      <c r="K15" s="43">
        <f>IF(D15=0,"",D15)</f>
        <v>30</v>
      </c>
      <c r="L15" s="69" t="str">
        <f t="shared" si="2"/>
        <v>y</v>
      </c>
      <c r="M15" s="64" t="str">
        <f t="shared" si="3"/>
        <v>2</v>
      </c>
      <c r="N15" s="44" t="s">
        <v>23</v>
      </c>
      <c r="O15" s="45"/>
      <c r="P15" s="21"/>
      <c r="V15" s="21"/>
      <c r="Z15" s="68"/>
      <c r="AH15" s="21"/>
    </row>
    <row r="16" spans="1:34" ht="26.25" customHeight="1">
      <c r="A16" s="93"/>
      <c r="B16" s="93"/>
      <c r="C16" s="93"/>
      <c r="D16" s="92"/>
      <c r="F16" s="40"/>
      <c r="G16" s="66"/>
      <c r="I16" s="40"/>
      <c r="J16" s="40"/>
      <c r="K16" s="3">
        <f>IF($B16=0,"",IF($A16^2-4*$B16&lt;0,-$B16,$B16))</f>
      </c>
      <c r="L16" s="70"/>
      <c r="M16" s="65"/>
      <c r="P16" s="21"/>
      <c r="V16" s="21"/>
      <c r="Z16" s="68"/>
      <c r="AH16" s="21"/>
    </row>
    <row r="17" spans="1:34" ht="26.25" customHeight="1">
      <c r="A17" s="92">
        <f>RANDBETWEEN(-20,20)</f>
        <v>11</v>
      </c>
      <c r="B17" s="92">
        <f>RANDBETWEEN(-20,20)</f>
        <v>-16</v>
      </c>
      <c r="C17" s="92">
        <f>A17+B17</f>
        <v>-5</v>
      </c>
      <c r="D17" s="92">
        <f>A17*B17</f>
        <v>-176</v>
      </c>
      <c r="E17" s="49" t="s">
        <v>7</v>
      </c>
      <c r="F17" s="41" t="s">
        <v>19</v>
      </c>
      <c r="G17" s="71">
        <v>2</v>
      </c>
      <c r="H17" s="42">
        <f>IF(C17=1,$U$1,IF(C17=-1,$V$1,IF(C17=0,"",C17)))</f>
        <v>-5</v>
      </c>
      <c r="I17" s="41" t="str">
        <f t="shared" si="0"/>
        <v>x</v>
      </c>
      <c r="J17" s="41" t="str">
        <f t="shared" si="1"/>
        <v>y</v>
      </c>
      <c r="K17" s="43">
        <f>IF(D17=0,"",D17)</f>
        <v>-176</v>
      </c>
      <c r="L17" s="69" t="str">
        <f t="shared" si="2"/>
        <v>y</v>
      </c>
      <c r="M17" s="64" t="str">
        <f t="shared" si="3"/>
        <v>2</v>
      </c>
      <c r="N17" s="44" t="s">
        <v>23</v>
      </c>
      <c r="O17" s="45"/>
      <c r="P17" s="21"/>
      <c r="V17" s="21"/>
      <c r="Z17" s="68"/>
      <c r="AH17" s="21"/>
    </row>
    <row r="18" spans="1:34" ht="26.25" customHeight="1">
      <c r="A18" s="93"/>
      <c r="B18" s="93"/>
      <c r="C18" s="93"/>
      <c r="D18" s="92"/>
      <c r="F18" s="40"/>
      <c r="G18" s="66"/>
      <c r="I18" s="40"/>
      <c r="J18" s="40"/>
      <c r="K18" s="3">
        <f>IF($B18=0,"",IF($A18^2-4*$B18&lt;0,-$B18,$B18))</f>
      </c>
      <c r="L18" s="70"/>
      <c r="M18" s="65"/>
      <c r="P18" s="21"/>
      <c r="V18" s="21"/>
      <c r="Z18" s="68"/>
      <c r="AH18" s="21"/>
    </row>
    <row r="19" spans="1:34" ht="26.25" customHeight="1">
      <c r="A19" s="92">
        <f>RANDBETWEEN(-20,20)</f>
        <v>-9</v>
      </c>
      <c r="B19" s="92">
        <f>RANDBETWEEN(-20,20)</f>
        <v>14</v>
      </c>
      <c r="C19" s="92">
        <f>A19+B19</f>
        <v>5</v>
      </c>
      <c r="D19" s="92">
        <f>A19*B19</f>
        <v>-126</v>
      </c>
      <c r="E19" s="49" t="s">
        <v>8</v>
      </c>
      <c r="F19" s="41" t="s">
        <v>19</v>
      </c>
      <c r="G19" s="71">
        <v>2</v>
      </c>
      <c r="H19" s="42">
        <f>IF(C19=1,$U$1,IF(C19=-1,$V$1,IF(C19=0,"",C19)))</f>
        <v>5</v>
      </c>
      <c r="I19" s="41" t="str">
        <f t="shared" si="0"/>
        <v>x</v>
      </c>
      <c r="J19" s="41" t="str">
        <f t="shared" si="1"/>
        <v>y</v>
      </c>
      <c r="K19" s="43">
        <f>IF(D19=0,"",D19)</f>
        <v>-126</v>
      </c>
      <c r="L19" s="69" t="str">
        <f t="shared" si="2"/>
        <v>y</v>
      </c>
      <c r="M19" s="64" t="str">
        <f t="shared" si="3"/>
        <v>2</v>
      </c>
      <c r="N19" s="44" t="s">
        <v>23</v>
      </c>
      <c r="O19" s="45"/>
      <c r="P19" s="21"/>
      <c r="V19" s="21"/>
      <c r="Z19" s="68"/>
      <c r="AH19" s="21"/>
    </row>
    <row r="20" spans="1:34" ht="26.25" customHeight="1">
      <c r="A20" s="93"/>
      <c r="B20" s="93"/>
      <c r="C20" s="93"/>
      <c r="D20" s="92"/>
      <c r="F20" s="40"/>
      <c r="G20" s="66"/>
      <c r="I20" s="40"/>
      <c r="J20" s="40"/>
      <c r="K20" s="3">
        <f>IF($B20=0,"",IF($A20^2-4*$B20&lt;0,-$B20,$B20))</f>
      </c>
      <c r="L20" s="70"/>
      <c r="M20" s="65"/>
      <c r="P20" s="21"/>
      <c r="V20" s="21"/>
      <c r="Z20" s="68"/>
      <c r="AH20" s="21"/>
    </row>
    <row r="21" spans="1:34" ht="26.25" customHeight="1">
      <c r="A21" s="92">
        <f>RANDBETWEEN(-20,20)</f>
        <v>3</v>
      </c>
      <c r="B21" s="92">
        <f>RANDBETWEEN(-20,20)</f>
        <v>16</v>
      </c>
      <c r="C21" s="92">
        <f>A21+B21</f>
        <v>19</v>
      </c>
      <c r="D21" s="92">
        <f>A21*B21</f>
        <v>48</v>
      </c>
      <c r="E21" s="49" t="s">
        <v>9</v>
      </c>
      <c r="F21" s="41" t="s">
        <v>19</v>
      </c>
      <c r="G21" s="71">
        <v>2</v>
      </c>
      <c r="H21" s="42">
        <f>IF(C21=1,$U$1,IF(C21=-1,$V$1,IF(C21=0,"",C21)))</f>
        <v>19</v>
      </c>
      <c r="I21" s="41" t="str">
        <f t="shared" si="0"/>
        <v>x</v>
      </c>
      <c r="J21" s="41" t="str">
        <f t="shared" si="1"/>
        <v>y</v>
      </c>
      <c r="K21" s="43">
        <f>IF(D21=0,"",D21)</f>
        <v>48</v>
      </c>
      <c r="L21" s="69" t="str">
        <f t="shared" si="2"/>
        <v>y</v>
      </c>
      <c r="M21" s="64" t="str">
        <f t="shared" si="3"/>
        <v>2</v>
      </c>
      <c r="N21" s="44" t="s">
        <v>23</v>
      </c>
      <c r="O21" s="45"/>
      <c r="P21" s="21"/>
      <c r="V21" s="21"/>
      <c r="Z21" s="68"/>
      <c r="AH21" s="21"/>
    </row>
    <row r="22" spans="1:34" ht="26.25" customHeight="1">
      <c r="A22" s="93"/>
      <c r="B22" s="93"/>
      <c r="C22" s="93"/>
      <c r="D22" s="92"/>
      <c r="E22" s="51"/>
      <c r="F22" s="40"/>
      <c r="G22" s="66"/>
      <c r="I22" s="40"/>
      <c r="J22" s="40"/>
      <c r="K22" s="3">
        <f>IF($B22=0,"",IF($A22^2-4*$B22&lt;0,-$B22,$B22))</f>
      </c>
      <c r="L22" s="70"/>
      <c r="M22" s="65"/>
      <c r="P22" s="21"/>
      <c r="V22" s="21"/>
      <c r="Z22" s="68"/>
      <c r="AH22" s="21"/>
    </row>
    <row r="23" spans="1:34" ht="26.25" customHeight="1">
      <c r="A23" s="93"/>
      <c r="B23" s="93"/>
      <c r="C23" s="93"/>
      <c r="D23" s="93"/>
      <c r="V23" s="21"/>
      <c r="Z23" s="68"/>
      <c r="AH23" s="21"/>
    </row>
    <row r="24" spans="1:26" ht="26.25" customHeight="1">
      <c r="A24" s="93"/>
      <c r="B24" s="93"/>
      <c r="C24" s="93"/>
      <c r="D24" s="93"/>
      <c r="V24" s="21"/>
      <c r="Z24" s="68"/>
    </row>
    <row r="25" spans="1:26" ht="26.25" customHeight="1" thickBot="1">
      <c r="A25" s="93"/>
      <c r="B25" s="93"/>
      <c r="C25" s="93"/>
      <c r="D25" s="93"/>
      <c r="P25" s="55" t="s">
        <v>0</v>
      </c>
      <c r="Q25" s="56"/>
      <c r="R25" s="56"/>
      <c r="S25" s="56"/>
      <c r="T25" s="56"/>
      <c r="V25" s="21"/>
      <c r="Z25" s="68"/>
    </row>
    <row r="26" spans="1:26" ht="27" customHeight="1">
      <c r="A26" s="95">
        <v>2</v>
      </c>
      <c r="B26" s="95"/>
      <c r="C26" s="95"/>
      <c r="D26" s="95"/>
      <c r="E26" s="225" t="s">
        <v>82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34"/>
      <c r="S26" s="234"/>
      <c r="T26" s="234"/>
      <c r="V26" s="21"/>
      <c r="Z26" s="68"/>
    </row>
    <row r="27" spans="5:26" ht="27" customHeight="1">
      <c r="E27" s="232" t="s">
        <v>11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V27" s="21"/>
      <c r="Z27" s="68"/>
    </row>
    <row r="28" spans="5:34" ht="26.25" customHeight="1">
      <c r="E28" s="49" t="s">
        <v>18</v>
      </c>
      <c r="F28" s="231" t="str">
        <f>IF(A3=B3,IF(A3&lt;0,"(x"&amp;A3&amp;"y)^2","(x+"&amp;A3&amp;"y)^2"),IF(D3=0,"x(x"&amp;IF(C3&lt;-1,C3,IF(C3=-1,"-",IF(C3=1,"+","+"&amp;C3)))&amp;"y)","(x"&amp;IF(A3&lt;-1,A3,IF(A3=-1,"-",IF(A3=1,"+","+"&amp;A3)))&amp;"y)(x"&amp;IF(B3&lt;-1,B3,IF(B3=-1,"-",IF(B3=1,"+","+"&amp;B3)))&amp;"y)"))</f>
        <v>(x-6y)(x+16y)</v>
      </c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V28" s="21"/>
      <c r="Z28" s="68"/>
      <c r="AH28" s="21"/>
    </row>
    <row r="29" spans="6:34" ht="26.25" customHeight="1">
      <c r="F29" s="229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AH29" s="21"/>
    </row>
    <row r="30" spans="5:34" ht="26.25" customHeight="1">
      <c r="E30" s="49" t="s">
        <v>1</v>
      </c>
      <c r="F30" s="231" t="str">
        <f>IF(A5=B5,IF(A5&lt;0,"(x"&amp;A5&amp;"y)^2","(x+"&amp;A5&amp;"y)^2"),IF(D5=0,"x(x"&amp;IF(C5&lt;-1,C5,IF(C5=-1,"-",IF(C5=1,"+","+"&amp;C5)))&amp;"y)","(x"&amp;IF(A5&lt;-1,A5,IF(A5=-1,"-",IF(A5=1,"+","+"&amp;A5)))&amp;"y)(x"&amp;IF(B5&lt;-1,B5,IF(B5=-1,"-",IF(B5=1,"+","+"&amp;B5)))&amp;"y)"))</f>
        <v>(x+2y)(x+20y)</v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AH30" s="21"/>
    </row>
    <row r="31" spans="6:34" ht="26.25" customHeight="1">
      <c r="F31" s="229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AH31" s="21"/>
    </row>
    <row r="32" spans="5:34" ht="26.25" customHeight="1">
      <c r="E32" s="49" t="s">
        <v>2</v>
      </c>
      <c r="F32" s="231" t="str">
        <f>IF(A7=B7,IF(A7&lt;0,"(x"&amp;A7&amp;"y)^2","(x+"&amp;A7&amp;"y)^2"),IF(D7=0,"x(x"&amp;IF(C7&lt;-1,C7,IF(C7=-1,"-",IF(C7=1,"+","+"&amp;C7)))&amp;"y)","(x"&amp;IF(A7&lt;-1,A7,IF(A7=-1,"-",IF(A7=1,"+","+"&amp;A7)))&amp;"y)(x"&amp;IF(B7&lt;-1,B7,IF(B7=-1,"-",IF(B7=1,"+","+"&amp;B7)))&amp;"y)"))</f>
        <v>(x+5y)(x+9y)</v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AH32" s="21"/>
    </row>
    <row r="33" spans="6:34" ht="26.25" customHeight="1">
      <c r="F33" s="229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AH33" s="21"/>
    </row>
    <row r="34" spans="5:34" ht="26.25" customHeight="1">
      <c r="E34" s="49" t="s">
        <v>3</v>
      </c>
      <c r="F34" s="231" t="str">
        <f>IF(A9=B9,IF(A9&lt;0,"(x"&amp;A9&amp;"y)^2","(x+"&amp;A9&amp;"y)^2"),IF(D9=0,"x(x"&amp;IF(C9&lt;-1,C9,IF(C9=-1,"-",IF(C9=1,"+","+"&amp;C9)))&amp;"y)","(x"&amp;IF(A9&lt;-1,A9,IF(A9=-1,"-",IF(A9=1,"+","+"&amp;A9)))&amp;"y)(x"&amp;IF(B9&lt;-1,B9,IF(B9=-1,"-",IF(B9=1,"+","+"&amp;B9)))&amp;"y)"))</f>
        <v>(x-9y)(x-19y)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AH34" s="21"/>
    </row>
    <row r="35" spans="6:34" ht="26.25" customHeight="1"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AH35" s="21"/>
    </row>
    <row r="36" spans="5:34" ht="26.25" customHeight="1">
      <c r="E36" s="49" t="s">
        <v>4</v>
      </c>
      <c r="F36" s="231" t="str">
        <f>IF(A11=B11,IF(A11&lt;0,"(x"&amp;A11&amp;"y)^2","(x+"&amp;A11&amp;"y)^2"),IF(D11=0,"x(x"&amp;IF(C11&lt;-1,C11,IF(C11=-1,"-",IF(C11=1,"+","+"&amp;C11)))&amp;"y)","(x"&amp;IF(A11&lt;-1,A11,IF(A11=-1,"-",IF(A11=1,"+","+"&amp;A11)))&amp;"y)(x"&amp;IF(B11&lt;-1,B11,IF(B11=-1,"-",IF(B11=1,"+","+"&amp;B11)))&amp;"y)"))</f>
        <v>(x+12y)(x-9y)</v>
      </c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AH36" s="21"/>
    </row>
    <row r="37" spans="6:34" ht="26.25" customHeight="1">
      <c r="F37" s="229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AH37" s="21"/>
    </row>
    <row r="38" spans="1:34" ht="26.25" customHeight="1">
      <c r="A38" s="54"/>
      <c r="B38" s="57"/>
      <c r="C38" s="57"/>
      <c r="D38" s="57"/>
      <c r="E38" s="49" t="s">
        <v>5</v>
      </c>
      <c r="F38" s="231" t="str">
        <f>IF(A13=B13,IF(A13&lt;0,"(x"&amp;A13&amp;"y)^2","(x+"&amp;A13&amp;"y)^2"),IF(D13=0,"x(x"&amp;IF(C13&lt;-1,C13,IF(C13=-1,"-",IF(C13=1,"+","+"&amp;C13)))&amp;"y)","(x"&amp;IF(A13&lt;-1,A13,IF(A13=-1,"-",IF(A13=1,"+","+"&amp;A13)))&amp;"y)(x"&amp;IF(B13&lt;-1,B13,IF(B13=-1,"-",IF(B13=1,"+","+"&amp;B13)))&amp;"y)"))</f>
        <v>(x-5y)(x-13y)</v>
      </c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AH38" s="21"/>
    </row>
    <row r="39" spans="1:34" ht="26.25" customHeight="1">
      <c r="A39" s="54"/>
      <c r="B39" s="57"/>
      <c r="C39" s="57"/>
      <c r="D39" s="57"/>
      <c r="F39" s="229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AH39" s="21"/>
    </row>
    <row r="40" spans="1:34" ht="26.25" customHeight="1">
      <c r="A40" s="54"/>
      <c r="B40" s="57"/>
      <c r="C40" s="57"/>
      <c r="D40" s="57"/>
      <c r="E40" s="49" t="s">
        <v>6</v>
      </c>
      <c r="F40" s="231" t="str">
        <f>IF(A15=B15,IF(A15&lt;0,"(x"&amp;A15&amp;"y)^2","(x+"&amp;A15&amp;"y)^2"),IF(D15=0,"x(x"&amp;IF(C15&lt;-1,C15,IF(C15=-1,"-",IF(C15=1,"+","+"&amp;C15)))&amp;"y)","(x"&amp;IF(A15&lt;-1,A15,IF(A15=-1,"-",IF(A15=1,"+","+"&amp;A15)))&amp;"y)(x"&amp;IF(B15&lt;-1,B15,IF(B15=-1,"-",IF(B15=1,"+","+"&amp;B15)))&amp;"y)"))</f>
        <v>(x-3y)(x-10y)</v>
      </c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AH40" s="21"/>
    </row>
    <row r="41" spans="1:34" ht="26.25" customHeight="1">
      <c r="A41" s="54"/>
      <c r="B41" s="57"/>
      <c r="C41" s="57"/>
      <c r="D41" s="57"/>
      <c r="F41" s="229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AH41" s="21"/>
    </row>
    <row r="42" spans="1:34" ht="26.25" customHeight="1">
      <c r="A42" s="54"/>
      <c r="B42" s="57"/>
      <c r="C42" s="57"/>
      <c r="D42" s="57"/>
      <c r="E42" s="49" t="s">
        <v>7</v>
      </c>
      <c r="F42" s="231" t="str">
        <f>IF(A17=B17,IF(A17&lt;0,"(x"&amp;A17&amp;"y)^2","(x+"&amp;A17&amp;"y)^2"),IF(D17=0,"x(x"&amp;IF(C17&lt;-1,C17,IF(C17=-1,"-",IF(C17=1,"+","+"&amp;C17)))&amp;"y)","(x"&amp;IF(A17&lt;-1,A17,IF(A17=-1,"-",IF(A17=1,"+","+"&amp;A17)))&amp;"y)(x"&amp;IF(B17&lt;-1,B17,IF(B17=-1,"-",IF(B17=1,"+","+"&amp;B17)))&amp;"y)"))</f>
        <v>(x+11y)(x-16y)</v>
      </c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AH42" s="21"/>
    </row>
    <row r="43" spans="1:34" ht="26.25" customHeight="1">
      <c r="A43" s="54"/>
      <c r="B43" s="57"/>
      <c r="C43" s="57"/>
      <c r="D43" s="57"/>
      <c r="F43" s="229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AH43" s="21"/>
    </row>
    <row r="44" spans="1:34" ht="26.25" customHeight="1">
      <c r="A44" s="54"/>
      <c r="B44" s="57"/>
      <c r="C44" s="57"/>
      <c r="D44" s="57"/>
      <c r="E44" s="49" t="s">
        <v>8</v>
      </c>
      <c r="F44" s="231" t="str">
        <f>IF(A19=B19,IF(A19&lt;0,"(x"&amp;A19&amp;"y)^2","(x+"&amp;A19&amp;"y)^2"),IF(D19=0,"x(x"&amp;IF(C19&lt;-1,C19,IF(C19=-1,"-",IF(C19=1,"+","+"&amp;C19)))&amp;"y)","(x"&amp;IF(A19&lt;-1,A19,IF(A19=-1,"-",IF(A19=1,"+","+"&amp;A19)))&amp;"y)(x"&amp;IF(B19&lt;-1,B19,IF(B19=-1,"-",IF(B19=1,"+","+"&amp;B19)))&amp;"y)"))</f>
        <v>(x-9y)(x+14y)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AH44" s="21"/>
    </row>
    <row r="45" spans="1:34" ht="26.25" customHeight="1">
      <c r="A45" s="54"/>
      <c r="B45" s="57"/>
      <c r="C45" s="57"/>
      <c r="D45" s="57"/>
      <c r="F45" s="229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AH45" s="21"/>
    </row>
    <row r="46" spans="1:34" ht="26.25" customHeight="1">
      <c r="A46" s="54"/>
      <c r="B46" s="57"/>
      <c r="C46" s="57"/>
      <c r="D46" s="57"/>
      <c r="E46" s="49" t="s">
        <v>9</v>
      </c>
      <c r="F46" s="231" t="str">
        <f>IF(A21=B21,IF(A21&lt;0,"(x"&amp;A21&amp;"y)^2","(x+"&amp;A21&amp;"y)^2"),IF(D21=0,"x(x"&amp;IF(C21&lt;-1,C21,IF(C21=-1,"-",IF(C21=1,"+","+"&amp;C21)))&amp;"y)","(x"&amp;IF(A21&lt;-1,A21,IF(A21=-1,"-",IF(A21=1,"+","+"&amp;A21)))&amp;"y)(x"&amp;IF(B21&lt;-1,B21,IF(B21=-1,"-",IF(B21=1,"+","+"&amp;B21)))&amp;"y)"))</f>
        <v>(x+3y)(x+16y)</v>
      </c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AH46" s="21"/>
    </row>
    <row r="47" spans="1:34" ht="26.25" customHeight="1">
      <c r="A47" s="54"/>
      <c r="B47" s="57"/>
      <c r="C47" s="57"/>
      <c r="D47" s="57"/>
      <c r="E47" s="51"/>
      <c r="F47" s="229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AH47" s="21"/>
    </row>
    <row r="48" spans="6:15" ht="26.25" customHeight="1">
      <c r="F48" s="2"/>
      <c r="G48" s="2"/>
      <c r="I48" s="2"/>
      <c r="J48" s="2"/>
      <c r="K48" s="2"/>
      <c r="L48" s="67"/>
      <c r="O48" s="57"/>
    </row>
    <row r="49" spans="6:15" ht="27" customHeight="1">
      <c r="F49" s="2"/>
      <c r="G49" s="2"/>
      <c r="I49" s="2"/>
      <c r="J49" s="2"/>
      <c r="K49" s="2"/>
      <c r="L49" s="67"/>
      <c r="O49" s="57"/>
    </row>
    <row r="50" spans="6:15" ht="27" customHeight="1">
      <c r="F50" s="2"/>
      <c r="G50" s="2"/>
      <c r="I50" s="2"/>
      <c r="J50" s="2"/>
      <c r="K50" s="2"/>
      <c r="L50" s="67"/>
      <c r="O50" s="57"/>
    </row>
  </sheetData>
  <sheetProtection password="E177" sheet="1" objects="1" scenarios="1"/>
  <mergeCells count="26">
    <mergeCell ref="E27:Q27"/>
    <mergeCell ref="E2:Q2"/>
    <mergeCell ref="A2:B2"/>
    <mergeCell ref="E1:T1"/>
    <mergeCell ref="A1:D1"/>
    <mergeCell ref="E26:T26"/>
    <mergeCell ref="F42:Q42"/>
    <mergeCell ref="F43:Q43"/>
    <mergeCell ref="F45:Q45"/>
    <mergeCell ref="F28:Q28"/>
    <mergeCell ref="F30:Q30"/>
    <mergeCell ref="F32:Q32"/>
    <mergeCell ref="F34:Q34"/>
    <mergeCell ref="F29:Q29"/>
    <mergeCell ref="F31:Q31"/>
    <mergeCell ref="F33:Q33"/>
    <mergeCell ref="F47:Q47"/>
    <mergeCell ref="F35:Q35"/>
    <mergeCell ref="F37:Q37"/>
    <mergeCell ref="F39:Q39"/>
    <mergeCell ref="F41:Q41"/>
    <mergeCell ref="F44:Q44"/>
    <mergeCell ref="F46:Q46"/>
    <mergeCell ref="F36:Q36"/>
    <mergeCell ref="F38:Q38"/>
    <mergeCell ref="F40:Q40"/>
  </mergeCells>
  <printOptions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13" r:id="rId1"/>
  <rowBreaks count="1" manualBreakCount="1">
    <brk id="25" min="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0" zoomScaleNormal="80" workbookViewId="0" topLeftCell="A1">
      <selection activeCell="N11" sqref="N11"/>
    </sheetView>
  </sheetViews>
  <sheetFormatPr defaultColWidth="9.00390625" defaultRowHeight="27" customHeight="1"/>
  <cols>
    <col min="1" max="4" width="3.75390625" style="6" customWidth="1"/>
    <col min="5" max="5" width="5.00390625" style="11" customWidth="1"/>
    <col min="6" max="6" width="3.875" style="1" customWidth="1"/>
    <col min="7" max="7" width="1.4921875" style="1" customWidth="1"/>
    <col min="8" max="8" width="5.00390625" style="12" customWidth="1"/>
    <col min="9" max="9" width="3.125" style="1" customWidth="1"/>
    <col min="10" max="10" width="5.875" style="1" customWidth="1"/>
    <col min="11" max="11" width="3.75390625" style="13" customWidth="1"/>
    <col min="12" max="12" width="9.375" style="13" customWidth="1"/>
    <col min="13" max="13" width="9.375" style="8" customWidth="1"/>
    <col min="14" max="18" width="4.25390625" style="6" customWidth="1"/>
    <col min="19" max="19" width="4.375" style="5" customWidth="1"/>
    <col min="20" max="29" width="4.375" style="6" customWidth="1"/>
    <col min="30" max="30" width="3.75390625" style="6" customWidth="1"/>
    <col min="31" max="31" width="2.25390625" style="4" customWidth="1"/>
    <col min="32" max="32" width="4.625" style="6" customWidth="1"/>
    <col min="33" max="16384" width="9.00390625" style="6" customWidth="1"/>
  </cols>
  <sheetData>
    <row r="1" spans="1:30" ht="27" customHeight="1">
      <c r="A1" s="228" t="s">
        <v>10</v>
      </c>
      <c r="B1" s="228"/>
      <c r="C1" s="228"/>
      <c r="D1" s="228"/>
      <c r="E1" s="225" t="s">
        <v>43</v>
      </c>
      <c r="F1" s="226"/>
      <c r="G1" s="226"/>
      <c r="H1" s="226"/>
      <c r="I1" s="226"/>
      <c r="J1" s="226"/>
      <c r="K1" s="226"/>
      <c r="L1" s="226"/>
      <c r="M1" s="226"/>
      <c r="N1" s="226"/>
      <c r="O1" s="227"/>
      <c r="P1" s="227"/>
      <c r="Q1" s="227"/>
      <c r="R1" s="90" t="s">
        <v>44</v>
      </c>
      <c r="S1" s="90" t="s">
        <v>45</v>
      </c>
      <c r="U1" s="61"/>
      <c r="V1" s="103"/>
      <c r="W1" s="103"/>
      <c r="X1" s="103"/>
      <c r="Y1" s="103"/>
      <c r="Z1" s="103"/>
      <c r="AA1" s="103"/>
      <c r="AB1" s="103"/>
      <c r="AC1" s="103"/>
      <c r="AD1" s="103"/>
    </row>
    <row r="2" spans="1:21" s="105" customFormat="1" ht="27" customHeight="1">
      <c r="A2" s="224" t="s">
        <v>38</v>
      </c>
      <c r="B2" s="224"/>
      <c r="C2" s="91" t="s">
        <v>39</v>
      </c>
      <c r="D2" s="91" t="s">
        <v>40</v>
      </c>
      <c r="E2" s="223" t="s">
        <v>12</v>
      </c>
      <c r="F2" s="221"/>
      <c r="G2" s="221"/>
      <c r="H2" s="221"/>
      <c r="I2" s="221"/>
      <c r="J2" s="221"/>
      <c r="K2" s="221"/>
      <c r="L2" s="221"/>
      <c r="M2" s="221"/>
      <c r="N2" s="221"/>
      <c r="O2" s="38"/>
      <c r="P2" s="38"/>
      <c r="Q2" s="38"/>
      <c r="R2" s="104"/>
      <c r="S2" s="104"/>
      <c r="T2" s="6"/>
      <c r="U2" s="61"/>
    </row>
    <row r="3" spans="1:31" ht="25.5" customHeight="1">
      <c r="A3" s="92">
        <f>RANDBETWEEN(-20,20)</f>
        <v>3</v>
      </c>
      <c r="B3" s="92">
        <f>RANDBETWEEN(-20,20)</f>
        <v>-2</v>
      </c>
      <c r="C3" s="92">
        <f>A3+B3</f>
        <v>1</v>
      </c>
      <c r="D3" s="92">
        <f>A3*B3</f>
        <v>-6</v>
      </c>
      <c r="E3" s="106" t="s">
        <v>13</v>
      </c>
      <c r="F3" s="41" t="s">
        <v>36</v>
      </c>
      <c r="G3" s="39">
        <v>2</v>
      </c>
      <c r="H3" s="42" t="str">
        <f>IF(C3=1,$R$1,IF(C3=-1,$S$1,IF(C3=0,"",C3)))</f>
        <v>+</v>
      </c>
      <c r="I3" s="41" t="str">
        <f>IF($C3=0,"","x")</f>
        <v>x</v>
      </c>
      <c r="J3" s="43">
        <f>IF(D3=0,"",D3)</f>
        <v>-6</v>
      </c>
      <c r="K3" s="44" t="s">
        <v>14</v>
      </c>
      <c r="L3" s="45">
        <v>0</v>
      </c>
      <c r="N3" s="10"/>
      <c r="O3" s="10"/>
      <c r="P3" s="10"/>
      <c r="Q3" s="10"/>
      <c r="AE3" s="6"/>
    </row>
    <row r="4" spans="1:31" ht="25.5" customHeight="1">
      <c r="A4" s="93"/>
      <c r="B4" s="93"/>
      <c r="C4" s="93"/>
      <c r="D4" s="92"/>
      <c r="F4" s="40"/>
      <c r="I4" s="40"/>
      <c r="J4" s="3">
        <f>IF($B4=0,"",IF($A4^2-4*$B4&lt;0,-$B4,$B4))</f>
      </c>
      <c r="M4" s="10"/>
      <c r="N4" s="10"/>
      <c r="O4" s="10"/>
      <c r="P4" s="10"/>
      <c r="AE4" s="6"/>
    </row>
    <row r="5" spans="1:31" ht="25.5" customHeight="1">
      <c r="A5" s="92">
        <f>RANDBETWEEN(-20,20)</f>
        <v>9</v>
      </c>
      <c r="B5" s="92">
        <f>RANDBETWEEN(-20,20)</f>
        <v>3</v>
      </c>
      <c r="C5" s="92">
        <f>A5+B5</f>
        <v>12</v>
      </c>
      <c r="D5" s="92">
        <f>A5*B5</f>
        <v>27</v>
      </c>
      <c r="E5" s="9" t="s">
        <v>1</v>
      </c>
      <c r="F5" s="41" t="s">
        <v>36</v>
      </c>
      <c r="G5" s="39">
        <v>2</v>
      </c>
      <c r="H5" s="42">
        <f>IF(C5=1,$R$1,IF(C5=-1,$S$1,IF(C5=0,"",C5)))</f>
        <v>12</v>
      </c>
      <c r="I5" s="41" t="str">
        <f>IF($C5=0,"","x")</f>
        <v>x</v>
      </c>
      <c r="J5" s="43">
        <f>IF(D5=0,"",D5)</f>
        <v>27</v>
      </c>
      <c r="K5" s="44" t="s">
        <v>14</v>
      </c>
      <c r="L5" s="45">
        <v>0</v>
      </c>
      <c r="M5" s="10"/>
      <c r="N5" s="10"/>
      <c r="O5" s="10"/>
      <c r="P5" s="10"/>
      <c r="AE5" s="6"/>
    </row>
    <row r="6" spans="1:31" ht="25.5" customHeight="1">
      <c r="A6" s="93"/>
      <c r="B6" s="93"/>
      <c r="C6" s="93"/>
      <c r="D6" s="92"/>
      <c r="F6" s="40"/>
      <c r="I6" s="40"/>
      <c r="J6" s="3">
        <f>IF($B6=0,"",IF($A6^2-4*$B6&lt;0,-$B6,$B6))</f>
      </c>
      <c r="M6" s="10"/>
      <c r="N6" s="10"/>
      <c r="O6" s="10"/>
      <c r="P6" s="10"/>
      <c r="AE6" s="6"/>
    </row>
    <row r="7" spans="1:31" ht="25.5" customHeight="1">
      <c r="A7" s="92">
        <f>RANDBETWEEN(-20,20)</f>
        <v>11</v>
      </c>
      <c r="B7" s="92">
        <f>RANDBETWEEN(-20,20)</f>
        <v>8</v>
      </c>
      <c r="C7" s="92">
        <f>A7+B7</f>
        <v>19</v>
      </c>
      <c r="D7" s="92">
        <f>A7*B7</f>
        <v>88</v>
      </c>
      <c r="E7" s="9" t="s">
        <v>2</v>
      </c>
      <c r="F7" s="41" t="s">
        <v>36</v>
      </c>
      <c r="G7" s="39">
        <v>2</v>
      </c>
      <c r="H7" s="42">
        <f>IF(C7=1,$R$1,IF(C7=-1,$S$1,IF(C7=0,"",C7)))</f>
        <v>19</v>
      </c>
      <c r="I7" s="41" t="str">
        <f>IF($C7=0,"","x")</f>
        <v>x</v>
      </c>
      <c r="J7" s="43">
        <f>IF(D7=0,"",D7)</f>
        <v>88</v>
      </c>
      <c r="K7" s="44" t="s">
        <v>14</v>
      </c>
      <c r="L7" s="45">
        <v>0</v>
      </c>
      <c r="M7" s="10"/>
      <c r="N7" s="10"/>
      <c r="O7" s="10"/>
      <c r="P7" s="10"/>
      <c r="AE7" s="6"/>
    </row>
    <row r="8" spans="1:31" ht="25.5" customHeight="1">
      <c r="A8" s="93"/>
      <c r="B8" s="93"/>
      <c r="C8" s="93"/>
      <c r="D8" s="92"/>
      <c r="F8" s="40"/>
      <c r="I8" s="40"/>
      <c r="J8" s="3">
        <f>IF($B8=0,"",IF($A8^2-4*$B8&lt;0,-$B8,$B8))</f>
      </c>
      <c r="M8" s="10"/>
      <c r="N8" s="10"/>
      <c r="O8" s="10"/>
      <c r="P8" s="10"/>
      <c r="AE8" s="6"/>
    </row>
    <row r="9" spans="1:31" ht="25.5" customHeight="1">
      <c r="A9" s="92">
        <f>RANDBETWEEN(-20,20)</f>
        <v>5</v>
      </c>
      <c r="B9" s="92">
        <f>RANDBETWEEN(-20,20)</f>
        <v>4</v>
      </c>
      <c r="C9" s="92">
        <f>A9+B9</f>
        <v>9</v>
      </c>
      <c r="D9" s="92">
        <f>A9*B9</f>
        <v>20</v>
      </c>
      <c r="E9" s="9" t="s">
        <v>3</v>
      </c>
      <c r="F9" s="41" t="s">
        <v>36</v>
      </c>
      <c r="G9" s="39">
        <v>2</v>
      </c>
      <c r="H9" s="42">
        <f>IF(C9=1,$R$1,IF(C9=-1,$S$1,IF(C9=0,"",C9)))</f>
        <v>9</v>
      </c>
      <c r="I9" s="41" t="str">
        <f>IF($C9=0,"","x")</f>
        <v>x</v>
      </c>
      <c r="J9" s="43">
        <f>IF(D9=0,"",D9)</f>
        <v>20</v>
      </c>
      <c r="K9" s="44" t="s">
        <v>14</v>
      </c>
      <c r="L9" s="45">
        <v>0</v>
      </c>
      <c r="M9" s="10"/>
      <c r="N9" s="10"/>
      <c r="O9" s="10"/>
      <c r="P9" s="10"/>
      <c r="AE9" s="6"/>
    </row>
    <row r="10" spans="1:31" ht="25.5" customHeight="1">
      <c r="A10" s="93"/>
      <c r="B10" s="93"/>
      <c r="C10" s="93"/>
      <c r="D10" s="92"/>
      <c r="F10" s="40"/>
      <c r="I10" s="40"/>
      <c r="J10" s="3">
        <f>IF($B10=0,"",IF($A10^2-4*$B10&lt;0,-$B10,$B10))</f>
      </c>
      <c r="M10" s="10"/>
      <c r="N10" s="10"/>
      <c r="O10" s="10"/>
      <c r="P10" s="10"/>
      <c r="AE10" s="6"/>
    </row>
    <row r="11" spans="1:31" ht="25.5" customHeight="1">
      <c r="A11" s="92">
        <f>RANDBETWEEN(-20,20)</f>
        <v>-3</v>
      </c>
      <c r="B11" s="92">
        <f>RANDBETWEEN(-20,20)</f>
        <v>-17</v>
      </c>
      <c r="C11" s="92">
        <f>A11+B11</f>
        <v>-20</v>
      </c>
      <c r="D11" s="92">
        <f>A11*B11</f>
        <v>51</v>
      </c>
      <c r="E11" s="9" t="s">
        <v>4</v>
      </c>
      <c r="F11" s="41" t="s">
        <v>36</v>
      </c>
      <c r="G11" s="39">
        <v>2</v>
      </c>
      <c r="H11" s="42">
        <f>IF(C11=1,$R$1,IF(C11=-1,$S$1,IF(C11=0,"",C11)))</f>
        <v>-20</v>
      </c>
      <c r="I11" s="41" t="str">
        <f>IF($C11=0,"","x")</f>
        <v>x</v>
      </c>
      <c r="J11" s="43">
        <f>IF(D11=0,"",D11)</f>
        <v>51</v>
      </c>
      <c r="K11" s="44" t="s">
        <v>14</v>
      </c>
      <c r="L11" s="45">
        <v>0</v>
      </c>
      <c r="M11" s="10"/>
      <c r="N11" s="10"/>
      <c r="O11" s="10"/>
      <c r="P11" s="10"/>
      <c r="AE11" s="6"/>
    </row>
    <row r="12" spans="1:31" ht="25.5" customHeight="1">
      <c r="A12" s="93"/>
      <c r="B12" s="93"/>
      <c r="C12" s="93"/>
      <c r="D12" s="92"/>
      <c r="F12" s="40"/>
      <c r="I12" s="40"/>
      <c r="J12" s="3">
        <f>IF($B12=0,"",IF($A12^2-4*$B12&lt;0,-$B12,$B12))</f>
      </c>
      <c r="M12" s="10"/>
      <c r="N12" s="10"/>
      <c r="O12" s="10"/>
      <c r="P12" s="10"/>
      <c r="AE12" s="6"/>
    </row>
    <row r="13" spans="1:31" ht="25.5" customHeight="1">
      <c r="A13" s="92">
        <f>RANDBETWEEN(-20,20)</f>
        <v>-1</v>
      </c>
      <c r="B13" s="92">
        <f>RANDBETWEEN(-20,20)</f>
        <v>1</v>
      </c>
      <c r="C13" s="92">
        <f>A13+B13</f>
        <v>0</v>
      </c>
      <c r="D13" s="92">
        <f>A13*B13</f>
        <v>-1</v>
      </c>
      <c r="E13" s="9" t="s">
        <v>5</v>
      </c>
      <c r="F13" s="41" t="s">
        <v>36</v>
      </c>
      <c r="G13" s="39">
        <v>2</v>
      </c>
      <c r="H13" s="42">
        <f>IF(C13=1,$R$1,IF(C13=-1,$S$1,IF(C13=0,"",C13)))</f>
      </c>
      <c r="I13" s="41">
        <f>IF($C13=0,"","x")</f>
      </c>
      <c r="J13" s="43">
        <f>IF(D13=0,"",D13)</f>
        <v>-1</v>
      </c>
      <c r="K13" s="44" t="s">
        <v>14</v>
      </c>
      <c r="L13" s="45">
        <v>0</v>
      </c>
      <c r="M13" s="6"/>
      <c r="AE13" s="6"/>
    </row>
    <row r="14" spans="1:31" ht="25.5" customHeight="1">
      <c r="A14" s="93"/>
      <c r="B14" s="93"/>
      <c r="C14" s="93"/>
      <c r="D14" s="92"/>
      <c r="F14" s="40"/>
      <c r="I14" s="40"/>
      <c r="J14" s="3">
        <f>IF($B14=0,"",IF($A14^2-4*$B14&lt;0,-$B14,$B14))</f>
      </c>
      <c r="M14" s="6"/>
      <c r="AE14" s="6"/>
    </row>
    <row r="15" spans="1:31" ht="25.5" customHeight="1">
      <c r="A15" s="92">
        <f>RANDBETWEEN(-20,20)</f>
        <v>13</v>
      </c>
      <c r="B15" s="92">
        <f>RANDBETWEEN(-20,20)</f>
        <v>5</v>
      </c>
      <c r="C15" s="92">
        <f>A15+B15</f>
        <v>18</v>
      </c>
      <c r="D15" s="92">
        <f>A15*B15</f>
        <v>65</v>
      </c>
      <c r="E15" s="9" t="s">
        <v>6</v>
      </c>
      <c r="F15" s="41" t="s">
        <v>36</v>
      </c>
      <c r="G15" s="39">
        <v>2</v>
      </c>
      <c r="H15" s="42">
        <f>IF(C15=1,$R$1,IF(C15=-1,$S$1,IF(C15=0,"",C15)))</f>
        <v>18</v>
      </c>
      <c r="I15" s="41" t="str">
        <f>IF($C15=0,"","x")</f>
        <v>x</v>
      </c>
      <c r="J15" s="43">
        <f>IF(D15=0,"",D15)</f>
        <v>65</v>
      </c>
      <c r="K15" s="44" t="s">
        <v>14</v>
      </c>
      <c r="L15" s="45">
        <v>0</v>
      </c>
      <c r="M15" s="6"/>
      <c r="AE15" s="6"/>
    </row>
    <row r="16" spans="1:31" ht="25.5" customHeight="1">
      <c r="A16" s="93"/>
      <c r="B16" s="93"/>
      <c r="C16" s="93"/>
      <c r="D16" s="92"/>
      <c r="F16" s="40"/>
      <c r="I16" s="40"/>
      <c r="J16" s="3">
        <f>IF($B16=0,"",IF($A16^2-4*$B16&lt;0,-$B16,$B16))</f>
      </c>
      <c r="M16" s="6"/>
      <c r="AE16" s="6"/>
    </row>
    <row r="17" spans="1:31" ht="25.5" customHeight="1">
      <c r="A17" s="92">
        <f>RANDBETWEEN(-20,20)</f>
        <v>-17</v>
      </c>
      <c r="B17" s="92">
        <f>RANDBETWEEN(-20,20)</f>
        <v>-14</v>
      </c>
      <c r="C17" s="92">
        <f>A17+B17</f>
        <v>-31</v>
      </c>
      <c r="D17" s="92">
        <f>A17*B17</f>
        <v>238</v>
      </c>
      <c r="E17" s="9" t="s">
        <v>7</v>
      </c>
      <c r="F17" s="41" t="s">
        <v>36</v>
      </c>
      <c r="G17" s="39">
        <v>2</v>
      </c>
      <c r="H17" s="42">
        <f>IF(C17=1,$R$1,IF(C17=-1,$S$1,IF(C17=0,"",C17)))</f>
        <v>-31</v>
      </c>
      <c r="I17" s="41" t="str">
        <f>IF($C17=0,"","x")</f>
        <v>x</v>
      </c>
      <c r="J17" s="43">
        <f>IF(D17=0,"",D17)</f>
        <v>238</v>
      </c>
      <c r="K17" s="44" t="s">
        <v>14</v>
      </c>
      <c r="L17" s="45">
        <v>0</v>
      </c>
      <c r="M17" s="6"/>
      <c r="AE17" s="6"/>
    </row>
    <row r="18" spans="1:31" ht="25.5" customHeight="1">
      <c r="A18" s="93"/>
      <c r="B18" s="93"/>
      <c r="C18" s="93"/>
      <c r="D18" s="92"/>
      <c r="F18" s="40"/>
      <c r="I18" s="40"/>
      <c r="J18" s="3">
        <f>IF($B18=0,"",IF($A18^2-4*$B18&lt;0,-$B18,$B18))</f>
      </c>
      <c r="M18" s="6"/>
      <c r="S18" s="6"/>
      <c r="AE18" s="6"/>
    </row>
    <row r="19" spans="1:31" ht="25.5" customHeight="1">
      <c r="A19" s="92">
        <f>RANDBETWEEN(-20,20)</f>
        <v>12</v>
      </c>
      <c r="B19" s="92">
        <f>RANDBETWEEN(-20,20)</f>
        <v>19</v>
      </c>
      <c r="C19" s="92">
        <f>A19+B19</f>
        <v>31</v>
      </c>
      <c r="D19" s="92">
        <f>A19*B19</f>
        <v>228</v>
      </c>
      <c r="E19" s="9" t="s">
        <v>8</v>
      </c>
      <c r="F19" s="41" t="s">
        <v>36</v>
      </c>
      <c r="G19" s="39">
        <v>2</v>
      </c>
      <c r="H19" s="42">
        <f>IF(C19=1,$R$1,IF(C19=-1,$S$1,IF(C19=0,"",C19)))</f>
        <v>31</v>
      </c>
      <c r="I19" s="41" t="str">
        <f>IF($C19=0,"","x")</f>
        <v>x</v>
      </c>
      <c r="J19" s="43">
        <f>IF(D19=0,"",D19)</f>
        <v>228</v>
      </c>
      <c r="K19" s="44" t="s">
        <v>14</v>
      </c>
      <c r="L19" s="45">
        <v>0</v>
      </c>
      <c r="M19" s="6"/>
      <c r="S19" s="6"/>
      <c r="AE19" s="6"/>
    </row>
    <row r="20" spans="1:31" ht="25.5" customHeight="1">
      <c r="A20" s="93"/>
      <c r="B20" s="93"/>
      <c r="C20" s="93"/>
      <c r="D20" s="92"/>
      <c r="F20" s="40"/>
      <c r="I20" s="40"/>
      <c r="J20" s="3">
        <f>IF($B20=0,"",IF($A20^2-4*$B20&lt;0,-$B20,$B20))</f>
      </c>
      <c r="M20" s="6"/>
      <c r="S20" s="6"/>
      <c r="AE20" s="6"/>
    </row>
    <row r="21" spans="1:31" ht="25.5" customHeight="1">
      <c r="A21" s="92">
        <f>RANDBETWEEN(-20,20)</f>
        <v>18</v>
      </c>
      <c r="B21" s="92">
        <f>RANDBETWEEN(-20,20)</f>
        <v>-5</v>
      </c>
      <c r="C21" s="92">
        <f>A21+B21</f>
        <v>13</v>
      </c>
      <c r="D21" s="92">
        <f>A21*B21</f>
        <v>-90</v>
      </c>
      <c r="E21" s="9" t="s">
        <v>9</v>
      </c>
      <c r="F21" s="41" t="s">
        <v>36</v>
      </c>
      <c r="G21" s="39">
        <v>2</v>
      </c>
      <c r="H21" s="42">
        <f>IF(C21=1,$R$1,IF(C21=-1,$S$1,IF(C21=0,"",C21)))</f>
        <v>13</v>
      </c>
      <c r="I21" s="41" t="str">
        <f>IF($C21=0,"","x")</f>
        <v>x</v>
      </c>
      <c r="J21" s="43">
        <f>IF(D21=0,"",D21)</f>
        <v>-90</v>
      </c>
      <c r="K21" s="44" t="s">
        <v>14</v>
      </c>
      <c r="L21" s="45">
        <v>0</v>
      </c>
      <c r="M21" s="6"/>
      <c r="S21" s="6"/>
      <c r="AE21" s="6"/>
    </row>
    <row r="22" spans="1:31" ht="25.5" customHeight="1">
      <c r="A22" s="93"/>
      <c r="B22" s="93"/>
      <c r="C22" s="93"/>
      <c r="D22" s="92"/>
      <c r="E22" s="10"/>
      <c r="F22" s="40"/>
      <c r="I22" s="40"/>
      <c r="J22" s="3">
        <f>IF($B22=0,"",IF($A22^2-4*$B22&lt;0,-$B22,$B22))</f>
      </c>
      <c r="M22" s="6"/>
      <c r="S22" s="6"/>
      <c r="AE22" s="6"/>
    </row>
    <row r="23" spans="19:31" ht="27" customHeight="1">
      <c r="S23" s="6"/>
      <c r="AE23" s="6"/>
    </row>
    <row r="24" ht="27" customHeight="1">
      <c r="S24" s="6"/>
    </row>
    <row r="25" spans="13:19" ht="27" customHeight="1" thickBot="1">
      <c r="M25" s="14" t="s">
        <v>0</v>
      </c>
      <c r="N25" s="16"/>
      <c r="O25" s="16"/>
      <c r="P25" s="16"/>
      <c r="Q25" s="16"/>
      <c r="S25" s="6"/>
    </row>
    <row r="26" spans="1:19" ht="27" customHeight="1">
      <c r="A26" s="107"/>
      <c r="E26" s="225" t="s">
        <v>83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7"/>
      <c r="Q26" s="227"/>
      <c r="S26" s="6"/>
    </row>
    <row r="27" spans="5:19" ht="27" customHeight="1">
      <c r="E27" s="223" t="s">
        <v>12</v>
      </c>
      <c r="F27" s="221"/>
      <c r="G27" s="221"/>
      <c r="H27" s="221"/>
      <c r="I27" s="221"/>
      <c r="J27" s="221"/>
      <c r="K27" s="221"/>
      <c r="L27" s="221"/>
      <c r="M27" s="221"/>
      <c r="N27" s="221"/>
      <c r="S27" s="6"/>
    </row>
    <row r="28" spans="5:23" s="38" customFormat="1" ht="25.5" customHeight="1">
      <c r="E28" s="106" t="s">
        <v>13</v>
      </c>
      <c r="F28" s="109">
        <f>-A3</f>
        <v>-3</v>
      </c>
      <c r="G28" s="102" t="s">
        <v>42</v>
      </c>
      <c r="H28" s="110">
        <f>-B3</f>
        <v>2</v>
      </c>
      <c r="I28" s="102"/>
      <c r="J28" s="102"/>
      <c r="K28" s="102"/>
      <c r="L28" s="102"/>
      <c r="M28" s="102"/>
      <c r="N28" s="102"/>
      <c r="O28" s="102"/>
      <c r="P28" s="102"/>
      <c r="Q28" s="102"/>
      <c r="W28" s="85"/>
    </row>
    <row r="29" spans="5:23" s="38" customFormat="1" ht="25.5" customHeight="1">
      <c r="E29" s="11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W29" s="85"/>
    </row>
    <row r="30" spans="5:23" s="38" customFormat="1" ht="25.5" customHeight="1">
      <c r="E30" s="9" t="s">
        <v>1</v>
      </c>
      <c r="F30" s="109">
        <f>-A5</f>
        <v>-9</v>
      </c>
      <c r="G30" s="102" t="s">
        <v>42</v>
      </c>
      <c r="H30" s="110">
        <f>-B5</f>
        <v>-3</v>
      </c>
      <c r="I30" s="102"/>
      <c r="J30" s="102"/>
      <c r="K30" s="102"/>
      <c r="L30" s="102"/>
      <c r="M30" s="102"/>
      <c r="N30" s="102"/>
      <c r="O30" s="102"/>
      <c r="P30" s="102"/>
      <c r="Q30" s="102"/>
      <c r="W30" s="85"/>
    </row>
    <row r="31" spans="5:23" s="38" customFormat="1" ht="25.5" customHeight="1">
      <c r="E31" s="11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W31" s="85"/>
    </row>
    <row r="32" spans="5:23" s="38" customFormat="1" ht="25.5" customHeight="1">
      <c r="E32" s="9" t="s">
        <v>2</v>
      </c>
      <c r="F32" s="109">
        <f>-A7</f>
        <v>-11</v>
      </c>
      <c r="G32" s="102" t="s">
        <v>42</v>
      </c>
      <c r="H32" s="110">
        <f>-B7</f>
        <v>-8</v>
      </c>
      <c r="I32" s="102"/>
      <c r="J32" s="102"/>
      <c r="K32" s="102"/>
      <c r="L32" s="102"/>
      <c r="M32" s="102"/>
      <c r="N32" s="102"/>
      <c r="O32" s="102"/>
      <c r="P32" s="102"/>
      <c r="Q32" s="102"/>
      <c r="W32" s="85"/>
    </row>
    <row r="33" spans="5:23" s="38" customFormat="1" ht="25.5" customHeight="1">
      <c r="E33" s="11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W33" s="85"/>
    </row>
    <row r="34" spans="5:23" s="38" customFormat="1" ht="25.5" customHeight="1">
      <c r="E34" s="9" t="s">
        <v>3</v>
      </c>
      <c r="F34" s="109">
        <f>-A9</f>
        <v>-5</v>
      </c>
      <c r="G34" s="102" t="s">
        <v>42</v>
      </c>
      <c r="H34" s="110">
        <f>-B9</f>
        <v>-4</v>
      </c>
      <c r="I34" s="102"/>
      <c r="J34" s="102"/>
      <c r="K34" s="102"/>
      <c r="L34" s="102"/>
      <c r="M34" s="102"/>
      <c r="N34" s="102"/>
      <c r="O34" s="102"/>
      <c r="P34" s="102"/>
      <c r="Q34" s="102"/>
      <c r="W34" s="85"/>
    </row>
    <row r="35" spans="5:23" s="38" customFormat="1" ht="25.5" customHeight="1">
      <c r="E35" s="11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W35" s="85"/>
    </row>
    <row r="36" spans="5:23" s="38" customFormat="1" ht="25.5" customHeight="1">
      <c r="E36" s="9" t="s">
        <v>4</v>
      </c>
      <c r="F36" s="109">
        <f>-A11</f>
        <v>3</v>
      </c>
      <c r="G36" s="102" t="s">
        <v>42</v>
      </c>
      <c r="H36" s="110">
        <f>-B11</f>
        <v>17</v>
      </c>
      <c r="I36" s="102"/>
      <c r="J36" s="102"/>
      <c r="K36" s="102"/>
      <c r="L36" s="102"/>
      <c r="M36" s="102"/>
      <c r="N36" s="102"/>
      <c r="O36" s="102"/>
      <c r="P36" s="102"/>
      <c r="Q36" s="102"/>
      <c r="W36" s="85"/>
    </row>
    <row r="37" spans="5:23" s="38" customFormat="1" ht="25.5" customHeight="1">
      <c r="E37" s="11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W37" s="85"/>
    </row>
    <row r="38" spans="1:23" s="38" customFormat="1" ht="25.5" customHeight="1">
      <c r="A38" s="13"/>
      <c r="B38" s="19"/>
      <c r="C38" s="19"/>
      <c r="D38" s="19"/>
      <c r="E38" s="9" t="s">
        <v>5</v>
      </c>
      <c r="F38" s="109">
        <f>-A13</f>
        <v>1</v>
      </c>
      <c r="G38" s="102" t="s">
        <v>42</v>
      </c>
      <c r="H38" s="110">
        <f>-B13</f>
        <v>-1</v>
      </c>
      <c r="I38" s="102"/>
      <c r="J38" s="102"/>
      <c r="K38" s="102"/>
      <c r="L38" s="102"/>
      <c r="M38" s="102"/>
      <c r="N38" s="102"/>
      <c r="O38" s="102"/>
      <c r="P38" s="102"/>
      <c r="Q38" s="102"/>
      <c r="W38" s="85"/>
    </row>
    <row r="39" spans="1:23" s="38" customFormat="1" ht="25.5" customHeight="1">
      <c r="A39" s="13"/>
      <c r="B39" s="19"/>
      <c r="C39" s="19"/>
      <c r="D39" s="19"/>
      <c r="E39" s="11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W39" s="85"/>
    </row>
    <row r="40" spans="1:23" s="38" customFormat="1" ht="25.5" customHeight="1">
      <c r="A40" s="13"/>
      <c r="B40" s="19"/>
      <c r="C40" s="19"/>
      <c r="D40" s="19"/>
      <c r="E40" s="9" t="s">
        <v>6</v>
      </c>
      <c r="F40" s="109">
        <f>-A15</f>
        <v>-13</v>
      </c>
      <c r="G40" s="102" t="s">
        <v>42</v>
      </c>
      <c r="H40" s="110">
        <f>-B15</f>
        <v>-5</v>
      </c>
      <c r="I40" s="102"/>
      <c r="J40" s="102"/>
      <c r="K40" s="102"/>
      <c r="L40" s="102"/>
      <c r="M40" s="102"/>
      <c r="N40" s="102"/>
      <c r="O40" s="102"/>
      <c r="P40" s="102"/>
      <c r="Q40" s="102"/>
      <c r="W40" s="85"/>
    </row>
    <row r="41" spans="1:23" s="38" customFormat="1" ht="25.5" customHeight="1">
      <c r="A41" s="13"/>
      <c r="B41" s="19"/>
      <c r="C41" s="19"/>
      <c r="D41" s="19"/>
      <c r="E41" s="11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W41" s="85"/>
    </row>
    <row r="42" spans="1:23" s="38" customFormat="1" ht="25.5" customHeight="1">
      <c r="A42" s="13"/>
      <c r="B42" s="19"/>
      <c r="C42" s="19"/>
      <c r="D42" s="19"/>
      <c r="E42" s="9" t="s">
        <v>7</v>
      </c>
      <c r="F42" s="109">
        <f>-A17</f>
        <v>17</v>
      </c>
      <c r="G42" s="102" t="s">
        <v>42</v>
      </c>
      <c r="H42" s="110">
        <f>-B17</f>
        <v>14</v>
      </c>
      <c r="I42" s="102"/>
      <c r="J42" s="102"/>
      <c r="K42" s="102"/>
      <c r="L42" s="102"/>
      <c r="M42" s="102"/>
      <c r="N42" s="102"/>
      <c r="O42" s="102"/>
      <c r="P42" s="102"/>
      <c r="Q42" s="102"/>
      <c r="W42" s="85"/>
    </row>
    <row r="43" spans="1:23" s="38" customFormat="1" ht="25.5" customHeight="1">
      <c r="A43" s="13"/>
      <c r="B43" s="19"/>
      <c r="C43" s="19"/>
      <c r="D43" s="19"/>
      <c r="E43" s="11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W43" s="85"/>
    </row>
    <row r="44" spans="1:23" s="38" customFormat="1" ht="25.5" customHeight="1">
      <c r="A44" s="13"/>
      <c r="B44" s="19"/>
      <c r="C44" s="19"/>
      <c r="D44" s="19"/>
      <c r="E44" s="9" t="s">
        <v>8</v>
      </c>
      <c r="F44" s="109">
        <f>-A19</f>
        <v>-12</v>
      </c>
      <c r="G44" s="102" t="s">
        <v>42</v>
      </c>
      <c r="H44" s="110">
        <f>-B19</f>
        <v>-19</v>
      </c>
      <c r="I44" s="102"/>
      <c r="J44" s="102"/>
      <c r="K44" s="102"/>
      <c r="L44" s="102"/>
      <c r="M44" s="102"/>
      <c r="N44" s="102"/>
      <c r="O44" s="102"/>
      <c r="P44" s="102"/>
      <c r="Q44" s="102"/>
      <c r="W44" s="85"/>
    </row>
    <row r="45" spans="1:23" s="38" customFormat="1" ht="25.5" customHeight="1">
      <c r="A45" s="13"/>
      <c r="B45" s="19"/>
      <c r="C45" s="19"/>
      <c r="D45" s="19"/>
      <c r="E45" s="11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W45" s="85"/>
    </row>
    <row r="46" spans="1:23" s="38" customFormat="1" ht="25.5" customHeight="1">
      <c r="A46" s="13"/>
      <c r="B46" s="19"/>
      <c r="C46" s="19"/>
      <c r="D46" s="19"/>
      <c r="E46" s="9" t="s">
        <v>9</v>
      </c>
      <c r="F46" s="109">
        <f>-A21</f>
        <v>-18</v>
      </c>
      <c r="G46" s="102" t="s">
        <v>42</v>
      </c>
      <c r="H46" s="110">
        <f>-B21</f>
        <v>5</v>
      </c>
      <c r="I46" s="102"/>
      <c r="J46" s="102"/>
      <c r="K46" s="102"/>
      <c r="L46" s="102"/>
      <c r="M46" s="102"/>
      <c r="N46" s="102"/>
      <c r="O46" s="102"/>
      <c r="P46" s="102"/>
      <c r="Q46" s="102"/>
      <c r="W46" s="85"/>
    </row>
    <row r="47" spans="1:23" s="38" customFormat="1" ht="27" customHeight="1">
      <c r="A47" s="13"/>
      <c r="B47" s="19"/>
      <c r="C47" s="19"/>
      <c r="D47" s="19"/>
      <c r="E47" s="9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W47" s="85"/>
    </row>
    <row r="48" spans="6:12" ht="27" customHeight="1">
      <c r="F48" s="2"/>
      <c r="G48" s="2"/>
      <c r="I48" s="2"/>
      <c r="J48" s="2"/>
      <c r="L48" s="19"/>
    </row>
    <row r="49" spans="6:12" ht="27" customHeight="1">
      <c r="F49" s="2"/>
      <c r="G49" s="2"/>
      <c r="I49" s="2"/>
      <c r="J49" s="2"/>
      <c r="L49" s="19"/>
    </row>
    <row r="50" spans="6:12" ht="27" customHeight="1">
      <c r="F50" s="2"/>
      <c r="G50" s="2"/>
      <c r="I50" s="2"/>
      <c r="J50" s="2"/>
      <c r="L50" s="19"/>
    </row>
  </sheetData>
  <sheetProtection password="E177" sheet="1" objects="1" scenarios="1"/>
  <mergeCells count="6">
    <mergeCell ref="E27:N27"/>
    <mergeCell ref="E2:N2"/>
    <mergeCell ref="A2:B2"/>
    <mergeCell ref="E1:Q1"/>
    <mergeCell ref="A1:D1"/>
    <mergeCell ref="E26:Q26"/>
  </mergeCells>
  <printOptions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13" r:id="rId1"/>
  <rowBreaks count="1" manualBreakCount="1">
    <brk id="25" min="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zoomScale="75" zoomScaleNormal="75" workbookViewId="0" topLeftCell="A1">
      <selection activeCell="O64" sqref="O64"/>
    </sheetView>
  </sheetViews>
  <sheetFormatPr defaultColWidth="9.00390625" defaultRowHeight="27" customHeight="1"/>
  <cols>
    <col min="1" max="3" width="3.75390625" style="6" customWidth="1"/>
    <col min="4" max="4" width="5.00390625" style="11" customWidth="1"/>
    <col min="5" max="5" width="3.875" style="1" customWidth="1"/>
    <col min="6" max="6" width="1.4921875" style="1" customWidth="1"/>
    <col min="7" max="7" width="5.00390625" style="12" customWidth="1"/>
    <col min="8" max="8" width="3.125" style="1" customWidth="1"/>
    <col min="9" max="9" width="5.00390625" style="1" customWidth="1"/>
    <col min="10" max="10" width="3.75390625" style="13" customWidth="1"/>
    <col min="11" max="11" width="4.875" style="13" customWidth="1"/>
    <col min="12" max="12" width="2.25390625" style="13" customWidth="1"/>
    <col min="13" max="13" width="4.875" style="8" customWidth="1"/>
    <col min="14" max="18" width="4.25390625" style="6" customWidth="1"/>
    <col min="19" max="19" width="4.375" style="5" customWidth="1"/>
    <col min="20" max="29" width="4.375" style="6" customWidth="1"/>
    <col min="30" max="30" width="3.75390625" style="21" customWidth="1"/>
    <col min="31" max="31" width="2.25390625" style="4" customWidth="1"/>
    <col min="32" max="32" width="4.625" style="21" customWidth="1"/>
    <col min="33" max="16384" width="9.00390625" style="6" customWidth="1"/>
  </cols>
  <sheetData>
    <row r="1" spans="1:32" ht="27" customHeight="1">
      <c r="A1" s="228" t="s">
        <v>10</v>
      </c>
      <c r="B1" s="228"/>
      <c r="C1" s="228"/>
      <c r="D1" s="225" t="s">
        <v>22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  <c r="P1" s="227"/>
      <c r="Q1" s="227"/>
      <c r="R1" s="90" t="s">
        <v>32</v>
      </c>
      <c r="S1" s="90" t="s">
        <v>33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9"/>
      <c r="AF1" s="98"/>
    </row>
    <row r="2" spans="1:32" s="38" customFormat="1" ht="27" customHeight="1">
      <c r="A2" s="235" t="s">
        <v>41</v>
      </c>
      <c r="B2" s="235"/>
      <c r="C2" s="235"/>
      <c r="D2" s="223" t="s">
        <v>12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R2" s="94"/>
      <c r="S2" s="94"/>
      <c r="T2" s="90">
        <v>11</v>
      </c>
      <c r="U2" s="90">
        <v>10</v>
      </c>
      <c r="V2" s="90">
        <v>9</v>
      </c>
      <c r="W2" s="90">
        <v>8</v>
      </c>
      <c r="X2" s="90">
        <v>7</v>
      </c>
      <c r="Y2" s="90">
        <v>6</v>
      </c>
      <c r="Z2" s="90">
        <v>5</v>
      </c>
      <c r="AA2" s="90">
        <v>4</v>
      </c>
      <c r="AB2" s="90">
        <v>3</v>
      </c>
      <c r="AC2" s="90">
        <v>2</v>
      </c>
      <c r="AD2" s="236" t="s">
        <v>34</v>
      </c>
      <c r="AE2" s="237"/>
      <c r="AF2" s="237"/>
    </row>
    <row r="3" spans="1:32" ht="25.5" customHeight="1">
      <c r="A3" s="108">
        <f>RANDBETWEEN(-10,10)</f>
        <v>9</v>
      </c>
      <c r="B3" s="108">
        <f>RANDBETWEEN(-10,10)</f>
        <v>10</v>
      </c>
      <c r="C3" s="108">
        <f>IF($A3^2-4*$B3&lt;0,-$B3,$B3)</f>
        <v>10</v>
      </c>
      <c r="D3" s="9" t="s">
        <v>13</v>
      </c>
      <c r="E3" s="41" t="s">
        <v>17</v>
      </c>
      <c r="F3" s="39">
        <v>2</v>
      </c>
      <c r="G3" s="42">
        <f>IF($A3=1,$R$1,IF($A3=-1,$S$1,IF($A3=0,"",$A3)))</f>
        <v>9</v>
      </c>
      <c r="H3" s="41" t="str">
        <f>IF($A3=0,"","x")</f>
        <v>x</v>
      </c>
      <c r="I3" s="43">
        <f>IF($C3=0,"",$C3)</f>
        <v>10</v>
      </c>
      <c r="J3" s="44" t="s">
        <v>14</v>
      </c>
      <c r="K3" s="45">
        <v>0</v>
      </c>
      <c r="L3" s="45"/>
      <c r="N3" s="10"/>
      <c r="O3" s="10"/>
      <c r="P3" s="10"/>
      <c r="Q3" s="10"/>
      <c r="R3" s="100" t="s">
        <v>35</v>
      </c>
      <c r="S3" s="98">
        <f>$A3^2-4*$C3</f>
        <v>41</v>
      </c>
      <c r="T3" s="98">
        <f>IF(MOD(S3,T$2^2)=0,QUOTIENT(S3,T$2^2),S3)</f>
        <v>41</v>
      </c>
      <c r="U3" s="98">
        <f>IF(MOD(T3,U$2^2)=0,QUOTIENT(T3,U$2^2),T3)</f>
        <v>41</v>
      </c>
      <c r="V3" s="98">
        <f>IF(MOD(U3,V$2^2)=0,QUOTIENT(U3,V$2^2),U3)</f>
        <v>41</v>
      </c>
      <c r="W3" s="98">
        <f>IF(MOD(V3,W$2^2)=0,QUOTIENT(V3,W$2^2),V3)</f>
        <v>41</v>
      </c>
      <c r="X3" s="98">
        <f>IF(MOD(W3,X$2^2)=0,QUOTIENT(W3,X$2^2),W3)</f>
        <v>41</v>
      </c>
      <c r="Y3" s="98">
        <f>IF(MOD(X3,Y$2^2)=0,QUOTIENT(X3,Y$2^2),X3)</f>
        <v>41</v>
      </c>
      <c r="Z3" s="98">
        <f>IF(MOD(Y3,Z$2^2)=0,QUOTIENT(Y3,Z$2^2),Y3)</f>
        <v>41</v>
      </c>
      <c r="AA3" s="98">
        <f>IF(MOD(Z3,AA$2^2)=0,QUOTIENT(Z3,AA$2^2),Z3)</f>
        <v>41</v>
      </c>
      <c r="AB3" s="98">
        <f>IF(MOD(AA3,AB$2^2)=0,QUOTIENT(AA3,AB$2^2),AA3)</f>
        <v>41</v>
      </c>
      <c r="AC3" s="98">
        <f>IF(MOD(AB3,AC$2^2)=0,QUOTIENT(AB3,AC$2^2),AB3)</f>
        <v>41</v>
      </c>
      <c r="AD3" s="98">
        <f>IF(S3=0,"",PRODUCT(T4:AC4))</f>
        <v>1</v>
      </c>
      <c r="AE3" s="99" t="str">
        <f>IF(AC3=1,"",IF(AC3=0,"","√"))</f>
        <v>√</v>
      </c>
      <c r="AF3" s="98">
        <f>IF(AC3=1,"",AC3)</f>
        <v>41</v>
      </c>
    </row>
    <row r="4" spans="1:32" ht="25.5" customHeight="1">
      <c r="A4" s="95"/>
      <c r="B4" s="95"/>
      <c r="C4" s="108"/>
      <c r="E4" s="40"/>
      <c r="H4" s="40"/>
      <c r="I4" s="3">
        <f aca="true" t="shared" si="0" ref="I4:I22">IF($B4=0,"",IF($A4^2-4*$B4&lt;0,-$B4,$B4))</f>
      </c>
      <c r="M4" s="10"/>
      <c r="N4" s="10"/>
      <c r="O4" s="10"/>
      <c r="P4" s="10"/>
      <c r="R4" s="98"/>
      <c r="S4" s="98"/>
      <c r="T4" s="98">
        <f>SQRT(S3/T3)</f>
        <v>1</v>
      </c>
      <c r="U4" s="98">
        <f aca="true" t="shared" si="1" ref="U4:AC4">SQRT(T3/U3)</f>
        <v>1</v>
      </c>
      <c r="V4" s="98">
        <f t="shared" si="1"/>
        <v>1</v>
      </c>
      <c r="W4" s="98">
        <f t="shared" si="1"/>
        <v>1</v>
      </c>
      <c r="X4" s="98">
        <f t="shared" si="1"/>
        <v>1</v>
      </c>
      <c r="Y4" s="98">
        <f t="shared" si="1"/>
        <v>1</v>
      </c>
      <c r="Z4" s="98">
        <f t="shared" si="1"/>
        <v>1</v>
      </c>
      <c r="AA4" s="98">
        <f t="shared" si="1"/>
        <v>1</v>
      </c>
      <c r="AB4" s="98">
        <f t="shared" si="1"/>
        <v>1</v>
      </c>
      <c r="AC4" s="98">
        <f t="shared" si="1"/>
        <v>1</v>
      </c>
      <c r="AD4" s="98">
        <f>IF(MOD(AD3,2)=0,AD3/2,AD3)</f>
        <v>1</v>
      </c>
      <c r="AE4" s="99" t="str">
        <f>AE3</f>
        <v>√</v>
      </c>
      <c r="AF4" s="98">
        <f>AF3</f>
        <v>41</v>
      </c>
    </row>
    <row r="5" spans="1:32" ht="25.5" customHeight="1">
      <c r="A5" s="108">
        <f>RANDBETWEEN(-10,10)</f>
        <v>1</v>
      </c>
      <c r="B5" s="108">
        <f>RANDBETWEEN(-10,10)</f>
        <v>10</v>
      </c>
      <c r="C5" s="108">
        <f>IF($A5^2-4*$B5&lt;0,-$B5,$B5)</f>
        <v>-10</v>
      </c>
      <c r="D5" s="9" t="s">
        <v>1</v>
      </c>
      <c r="E5" s="41" t="s">
        <v>17</v>
      </c>
      <c r="F5" s="39">
        <v>2</v>
      </c>
      <c r="G5" s="42" t="str">
        <f>IF($A5=1,$R$1,IF($A5=-1,$S$1,IF($A5=0,"",$A5)))</f>
        <v>+</v>
      </c>
      <c r="H5" s="41" t="str">
        <f>IF($A5=0,"","x")</f>
        <v>x</v>
      </c>
      <c r="I5" s="43">
        <f>IF($C5=0,"",$C5)</f>
        <v>-10</v>
      </c>
      <c r="J5" s="44" t="s">
        <v>14</v>
      </c>
      <c r="K5" s="45">
        <v>0</v>
      </c>
      <c r="L5" s="45"/>
      <c r="M5" s="10"/>
      <c r="N5" s="10"/>
      <c r="O5" s="10"/>
      <c r="P5" s="10"/>
      <c r="R5" s="100" t="s">
        <v>35</v>
      </c>
      <c r="S5" s="98">
        <f>$A5^2-4*$C5</f>
        <v>41</v>
      </c>
      <c r="T5" s="98">
        <f>IF(MOD(S5,T$2^2)=0,QUOTIENT(S5,T$2^2),S5)</f>
        <v>41</v>
      </c>
      <c r="U5" s="98">
        <f>IF(MOD(T5,U$2^2)=0,QUOTIENT(T5,U$2^2),T5)</f>
        <v>41</v>
      </c>
      <c r="V5" s="98">
        <f>IF(MOD(U5,V$2^2)=0,QUOTIENT(U5,V$2^2),U5)</f>
        <v>41</v>
      </c>
      <c r="W5" s="98">
        <f>IF(MOD(V5,W$2^2)=0,QUOTIENT(V5,W$2^2),V5)</f>
        <v>41</v>
      </c>
      <c r="X5" s="98">
        <f>IF(MOD(W5,X$2^2)=0,QUOTIENT(W5,X$2^2),W5)</f>
        <v>41</v>
      </c>
      <c r="Y5" s="98">
        <f>IF(MOD(X5,Y$2^2)=0,QUOTIENT(X5,Y$2^2),X5)</f>
        <v>41</v>
      </c>
      <c r="Z5" s="98">
        <f>IF(MOD(Y5,Z$2^2)=0,QUOTIENT(Y5,Z$2^2),Y5)</f>
        <v>41</v>
      </c>
      <c r="AA5" s="98">
        <f>IF(MOD(Z5,AA$2^2)=0,QUOTIENT(Z5,AA$2^2),Z5)</f>
        <v>41</v>
      </c>
      <c r="AB5" s="98">
        <f>IF(MOD(AA5,AB$2^2)=0,QUOTIENT(AA5,AB$2^2),AA5)</f>
        <v>41</v>
      </c>
      <c r="AC5" s="98">
        <f>IF(MOD(AB5,AC$2^2)=0,QUOTIENT(AB5,AC$2^2),AB5)</f>
        <v>41</v>
      </c>
      <c r="AD5" s="98">
        <f>IF(S5=0,"",PRODUCT(T6:AC6))</f>
        <v>1</v>
      </c>
      <c r="AE5" s="99" t="str">
        <f>IF(AC5=1,"",IF(AC5=0,"","√"))</f>
        <v>√</v>
      </c>
      <c r="AF5" s="98">
        <f>IF(AC5=1,"",AC5)</f>
        <v>41</v>
      </c>
    </row>
    <row r="6" spans="1:32" ht="25.5" customHeight="1">
      <c r="A6" s="95"/>
      <c r="B6" s="95"/>
      <c r="C6" s="108"/>
      <c r="E6" s="40"/>
      <c r="H6" s="40"/>
      <c r="I6" s="3">
        <f t="shared" si="0"/>
      </c>
      <c r="M6" s="10"/>
      <c r="N6" s="10"/>
      <c r="O6" s="10"/>
      <c r="P6" s="10"/>
      <c r="R6" s="98"/>
      <c r="S6" s="98"/>
      <c r="T6" s="98">
        <f aca="true" t="shared" si="2" ref="T6:AC6">SQRT(S5/T5)</f>
        <v>1</v>
      </c>
      <c r="U6" s="98">
        <f t="shared" si="2"/>
        <v>1</v>
      </c>
      <c r="V6" s="98">
        <f t="shared" si="2"/>
        <v>1</v>
      </c>
      <c r="W6" s="98">
        <f t="shared" si="2"/>
        <v>1</v>
      </c>
      <c r="X6" s="98">
        <f t="shared" si="2"/>
        <v>1</v>
      </c>
      <c r="Y6" s="98">
        <f t="shared" si="2"/>
        <v>1</v>
      </c>
      <c r="Z6" s="98">
        <f t="shared" si="2"/>
        <v>1</v>
      </c>
      <c r="AA6" s="98">
        <f t="shared" si="2"/>
        <v>1</v>
      </c>
      <c r="AB6" s="98">
        <f t="shared" si="2"/>
        <v>1</v>
      </c>
      <c r="AC6" s="98">
        <f t="shared" si="2"/>
        <v>1</v>
      </c>
      <c r="AD6" s="98">
        <f>IF(MOD(AD5,2)=0,AD5/2,AD5)</f>
        <v>1</v>
      </c>
      <c r="AE6" s="99" t="str">
        <f>AE5</f>
        <v>√</v>
      </c>
      <c r="AF6" s="98">
        <f>AF5</f>
        <v>41</v>
      </c>
    </row>
    <row r="7" spans="1:32" ht="25.5" customHeight="1">
      <c r="A7" s="108">
        <f>RANDBETWEEN(-10,10)</f>
        <v>-2</v>
      </c>
      <c r="B7" s="108">
        <f>RANDBETWEEN(-10,10)</f>
        <v>2</v>
      </c>
      <c r="C7" s="108">
        <f>IF($A7^2-4*$B7&lt;0,-$B7,$B7)</f>
        <v>-2</v>
      </c>
      <c r="D7" s="9" t="s">
        <v>2</v>
      </c>
      <c r="E7" s="41" t="s">
        <v>17</v>
      </c>
      <c r="F7" s="39">
        <v>2</v>
      </c>
      <c r="G7" s="42">
        <f>IF($A7=1,$R$1,IF($A7=-1,$S$1,IF($A7=0,"",$A7)))</f>
        <v>-2</v>
      </c>
      <c r="H7" s="41" t="str">
        <f>IF($A7=0,"","x")</f>
        <v>x</v>
      </c>
      <c r="I7" s="43">
        <f>IF($C7=0,"",$C7)</f>
        <v>-2</v>
      </c>
      <c r="J7" s="44" t="s">
        <v>14</v>
      </c>
      <c r="K7" s="45">
        <v>0</v>
      </c>
      <c r="L7" s="45"/>
      <c r="M7" s="10"/>
      <c r="N7" s="10"/>
      <c r="O7" s="10"/>
      <c r="P7" s="10"/>
      <c r="R7" s="100" t="s">
        <v>35</v>
      </c>
      <c r="S7" s="98">
        <f>$A7^2-4*$C7</f>
        <v>12</v>
      </c>
      <c r="T7" s="98">
        <f>IF(MOD(S7,T$2^2)=0,QUOTIENT(S7,T$2^2),S7)</f>
        <v>12</v>
      </c>
      <c r="U7" s="98">
        <f>IF(MOD(T7,U$2^2)=0,QUOTIENT(T7,U$2^2),T7)</f>
        <v>12</v>
      </c>
      <c r="V7" s="98">
        <f>IF(MOD(U7,V$2^2)=0,QUOTIENT(U7,V$2^2),U7)</f>
        <v>12</v>
      </c>
      <c r="W7" s="98">
        <f>IF(MOD(V7,W$2^2)=0,QUOTIENT(V7,W$2^2),V7)</f>
        <v>12</v>
      </c>
      <c r="X7" s="98">
        <f>IF(MOD(W7,X$2^2)=0,QUOTIENT(W7,X$2^2),W7)</f>
        <v>12</v>
      </c>
      <c r="Y7" s="98">
        <f>IF(MOD(X7,Y$2^2)=0,QUOTIENT(X7,Y$2^2),X7)</f>
        <v>12</v>
      </c>
      <c r="Z7" s="98">
        <f>IF(MOD(Y7,Z$2^2)=0,QUOTIENT(Y7,Z$2^2),Y7)</f>
        <v>12</v>
      </c>
      <c r="AA7" s="98">
        <f>IF(MOD(Z7,AA$2^2)=0,QUOTIENT(Z7,AA$2^2),Z7)</f>
        <v>12</v>
      </c>
      <c r="AB7" s="98">
        <f>IF(MOD(AA7,AB$2^2)=0,QUOTIENT(AA7,AB$2^2),AA7)</f>
        <v>12</v>
      </c>
      <c r="AC7" s="98">
        <f>IF(MOD(AB7,AC$2^2)=0,QUOTIENT(AB7,AC$2^2),AB7)</f>
        <v>3</v>
      </c>
      <c r="AD7" s="98">
        <f>IF(S7=0,"",PRODUCT(T8:AC8))</f>
        <v>2</v>
      </c>
      <c r="AE7" s="99" t="str">
        <f>IF(AC7=1,"",IF(AC7=0,"","√"))</f>
        <v>√</v>
      </c>
      <c r="AF7" s="98">
        <f>IF(AC7=1,"",AC7)</f>
        <v>3</v>
      </c>
    </row>
    <row r="8" spans="1:32" ht="25.5" customHeight="1">
      <c r="A8" s="95"/>
      <c r="B8" s="95"/>
      <c r="C8" s="108"/>
      <c r="E8" s="40"/>
      <c r="H8" s="40"/>
      <c r="I8" s="3">
        <f t="shared" si="0"/>
      </c>
      <c r="M8" s="10"/>
      <c r="N8" s="10"/>
      <c r="O8" s="10"/>
      <c r="P8" s="10"/>
      <c r="R8" s="98"/>
      <c r="S8" s="98"/>
      <c r="T8" s="98">
        <f aca="true" t="shared" si="3" ref="T8:AC8">SQRT(S7/T7)</f>
        <v>1</v>
      </c>
      <c r="U8" s="98">
        <f t="shared" si="3"/>
        <v>1</v>
      </c>
      <c r="V8" s="98">
        <f t="shared" si="3"/>
        <v>1</v>
      </c>
      <c r="W8" s="98">
        <f t="shared" si="3"/>
        <v>1</v>
      </c>
      <c r="X8" s="98">
        <f t="shared" si="3"/>
        <v>1</v>
      </c>
      <c r="Y8" s="98">
        <f t="shared" si="3"/>
        <v>1</v>
      </c>
      <c r="Z8" s="98">
        <f t="shared" si="3"/>
        <v>1</v>
      </c>
      <c r="AA8" s="98">
        <f t="shared" si="3"/>
        <v>1</v>
      </c>
      <c r="AB8" s="98">
        <f t="shared" si="3"/>
        <v>1</v>
      </c>
      <c r="AC8" s="98">
        <f t="shared" si="3"/>
        <v>2</v>
      </c>
      <c r="AD8" s="98">
        <f>IF(MOD(AD7,2)=0,AD7/2,AD7)</f>
        <v>1</v>
      </c>
      <c r="AE8" s="99" t="str">
        <f>AE7</f>
        <v>√</v>
      </c>
      <c r="AF8" s="98">
        <f>AF7</f>
        <v>3</v>
      </c>
    </row>
    <row r="9" spans="1:32" ht="25.5" customHeight="1">
      <c r="A9" s="108">
        <f>RANDBETWEEN(-10,10)</f>
        <v>6</v>
      </c>
      <c r="B9" s="108">
        <f>RANDBETWEEN(-10,10)</f>
        <v>-6</v>
      </c>
      <c r="C9" s="108">
        <f>IF($A9^2-4*$B9&lt;0,-$B9,$B9)</f>
        <v>-6</v>
      </c>
      <c r="D9" s="9" t="s">
        <v>3</v>
      </c>
      <c r="E9" s="41" t="s">
        <v>17</v>
      </c>
      <c r="F9" s="39">
        <v>2</v>
      </c>
      <c r="G9" s="42">
        <f>IF($A9=1,$R$1,IF($A9=-1,$S$1,IF($A9=0,"",$A9)))</f>
        <v>6</v>
      </c>
      <c r="H9" s="41" t="str">
        <f>IF($A9=0,"","x")</f>
        <v>x</v>
      </c>
      <c r="I9" s="43">
        <f>IF($C9=0,"",$C9)</f>
        <v>-6</v>
      </c>
      <c r="J9" s="44" t="s">
        <v>14</v>
      </c>
      <c r="K9" s="45">
        <v>0</v>
      </c>
      <c r="L9" s="45"/>
      <c r="M9" s="10"/>
      <c r="N9" s="10"/>
      <c r="O9" s="10"/>
      <c r="P9" s="10"/>
      <c r="R9" s="100" t="s">
        <v>35</v>
      </c>
      <c r="S9" s="98">
        <f>$A9^2-4*$C9</f>
        <v>60</v>
      </c>
      <c r="T9" s="98">
        <f>IF(MOD(S9,T$2^2)=0,QUOTIENT(S9,T$2^2),S9)</f>
        <v>60</v>
      </c>
      <c r="U9" s="98">
        <f>IF(MOD(T9,U$2^2)=0,QUOTIENT(T9,U$2^2),T9)</f>
        <v>60</v>
      </c>
      <c r="V9" s="98">
        <f>IF(MOD(U9,V$2^2)=0,QUOTIENT(U9,V$2^2),U9)</f>
        <v>60</v>
      </c>
      <c r="W9" s="98">
        <f>IF(MOD(V9,W$2^2)=0,QUOTIENT(V9,W$2^2),V9)</f>
        <v>60</v>
      </c>
      <c r="X9" s="98">
        <f>IF(MOD(W9,X$2^2)=0,QUOTIENT(W9,X$2^2),W9)</f>
        <v>60</v>
      </c>
      <c r="Y9" s="98">
        <f>IF(MOD(X9,Y$2^2)=0,QUOTIENT(X9,Y$2^2),X9)</f>
        <v>60</v>
      </c>
      <c r="Z9" s="98">
        <f>IF(MOD(Y9,Z$2^2)=0,QUOTIENT(Y9,Z$2^2),Y9)</f>
        <v>60</v>
      </c>
      <c r="AA9" s="98">
        <f>IF(MOD(Z9,AA$2^2)=0,QUOTIENT(Z9,AA$2^2),Z9)</f>
        <v>60</v>
      </c>
      <c r="AB9" s="98">
        <f>IF(MOD(AA9,AB$2^2)=0,QUOTIENT(AA9,AB$2^2),AA9)</f>
        <v>60</v>
      </c>
      <c r="AC9" s="98">
        <f>IF(MOD(AB9,AC$2^2)=0,QUOTIENT(AB9,AC$2^2),AB9)</f>
        <v>15</v>
      </c>
      <c r="AD9" s="98">
        <f>IF(S9=0,"",PRODUCT(T10:AC10))</f>
        <v>2</v>
      </c>
      <c r="AE9" s="99" t="str">
        <f>IF(AC9=1,"",IF(AC9=0,"","√"))</f>
        <v>√</v>
      </c>
      <c r="AF9" s="98">
        <f>IF(AC9=1,"",AC9)</f>
        <v>15</v>
      </c>
    </row>
    <row r="10" spans="1:32" ht="25.5" customHeight="1">
      <c r="A10" s="95"/>
      <c r="B10" s="95"/>
      <c r="C10" s="108"/>
      <c r="E10" s="40"/>
      <c r="H10" s="40"/>
      <c r="I10" s="3">
        <f t="shared" si="0"/>
      </c>
      <c r="M10" s="10"/>
      <c r="N10" s="10"/>
      <c r="O10" s="10"/>
      <c r="P10" s="10"/>
      <c r="R10" s="98"/>
      <c r="S10" s="98"/>
      <c r="T10" s="98">
        <f aca="true" t="shared" si="4" ref="T10:AC10">SQRT(S9/T9)</f>
        <v>1</v>
      </c>
      <c r="U10" s="98">
        <f t="shared" si="4"/>
        <v>1</v>
      </c>
      <c r="V10" s="98">
        <f t="shared" si="4"/>
        <v>1</v>
      </c>
      <c r="W10" s="98">
        <f t="shared" si="4"/>
        <v>1</v>
      </c>
      <c r="X10" s="98">
        <f t="shared" si="4"/>
        <v>1</v>
      </c>
      <c r="Y10" s="98">
        <f t="shared" si="4"/>
        <v>1</v>
      </c>
      <c r="Z10" s="98">
        <f t="shared" si="4"/>
        <v>1</v>
      </c>
      <c r="AA10" s="98">
        <f t="shared" si="4"/>
        <v>1</v>
      </c>
      <c r="AB10" s="98">
        <f t="shared" si="4"/>
        <v>1</v>
      </c>
      <c r="AC10" s="98">
        <f t="shared" si="4"/>
        <v>2</v>
      </c>
      <c r="AD10" s="98">
        <f>IF(MOD(AD9,2)=0,AD9/2,AD9)</f>
        <v>1</v>
      </c>
      <c r="AE10" s="99" t="str">
        <f>AE9</f>
        <v>√</v>
      </c>
      <c r="AF10" s="98">
        <f>AF9</f>
        <v>15</v>
      </c>
    </row>
    <row r="11" spans="1:32" ht="25.5" customHeight="1">
      <c r="A11" s="108">
        <f>RANDBETWEEN(-10,10)</f>
        <v>-1</v>
      </c>
      <c r="B11" s="108">
        <f>RANDBETWEEN(-10,10)</f>
        <v>5</v>
      </c>
      <c r="C11" s="108">
        <f>IF($A11^2-4*$B11&lt;0,-$B11,$B11)</f>
        <v>-5</v>
      </c>
      <c r="D11" s="9" t="s">
        <v>4</v>
      </c>
      <c r="E11" s="41" t="s">
        <v>17</v>
      </c>
      <c r="F11" s="39">
        <v>2</v>
      </c>
      <c r="G11" s="42" t="str">
        <f>IF($A11=1,$R$1,IF($A11=-1,$S$1,IF($A11=0,"",$A11)))</f>
        <v>-</v>
      </c>
      <c r="H11" s="41" t="str">
        <f>IF($A11=0,"","x")</f>
        <v>x</v>
      </c>
      <c r="I11" s="43">
        <f>IF($C11=0,"",$C11)</f>
        <v>-5</v>
      </c>
      <c r="J11" s="44" t="s">
        <v>14</v>
      </c>
      <c r="K11" s="45">
        <v>0</v>
      </c>
      <c r="L11" s="45"/>
      <c r="M11" s="10"/>
      <c r="N11" s="10"/>
      <c r="O11" s="10"/>
      <c r="P11" s="10"/>
      <c r="R11" s="100" t="s">
        <v>35</v>
      </c>
      <c r="S11" s="98">
        <f>$A11^2-4*$C11</f>
        <v>21</v>
      </c>
      <c r="T11" s="98">
        <f>IF(MOD(S11,T$2^2)=0,QUOTIENT(S11,T$2^2),S11)</f>
        <v>21</v>
      </c>
      <c r="U11" s="98">
        <f>IF(MOD(T11,U$2^2)=0,QUOTIENT(T11,U$2^2),T11)</f>
        <v>21</v>
      </c>
      <c r="V11" s="98">
        <f>IF(MOD(U11,V$2^2)=0,QUOTIENT(U11,V$2^2),U11)</f>
        <v>21</v>
      </c>
      <c r="W11" s="98">
        <f>IF(MOD(V11,W$2^2)=0,QUOTIENT(V11,W$2^2),V11)</f>
        <v>21</v>
      </c>
      <c r="X11" s="98">
        <f>IF(MOD(W11,X$2^2)=0,QUOTIENT(W11,X$2^2),W11)</f>
        <v>21</v>
      </c>
      <c r="Y11" s="98">
        <f>IF(MOD(X11,Y$2^2)=0,QUOTIENT(X11,Y$2^2),X11)</f>
        <v>21</v>
      </c>
      <c r="Z11" s="98">
        <f>IF(MOD(Y11,Z$2^2)=0,QUOTIENT(Y11,Z$2^2),Y11)</f>
        <v>21</v>
      </c>
      <c r="AA11" s="98">
        <f>IF(MOD(Z11,AA$2^2)=0,QUOTIENT(Z11,AA$2^2),Z11)</f>
        <v>21</v>
      </c>
      <c r="AB11" s="98">
        <f>IF(MOD(AA11,AB$2^2)=0,QUOTIENT(AA11,AB$2^2),AA11)</f>
        <v>21</v>
      </c>
      <c r="AC11" s="98">
        <f>IF(MOD(AB11,AC$2^2)=0,QUOTIENT(AB11,AC$2^2),AB11)</f>
        <v>21</v>
      </c>
      <c r="AD11" s="98">
        <f>IF(S11=0,"",PRODUCT(T12:AC12))</f>
        <v>1</v>
      </c>
      <c r="AE11" s="99" t="str">
        <f>IF(AC11=1,"",IF(AC11=0,"","√"))</f>
        <v>√</v>
      </c>
      <c r="AF11" s="98">
        <f>IF(AC11=1,"",AC11)</f>
        <v>21</v>
      </c>
    </row>
    <row r="12" spans="1:32" ht="25.5" customHeight="1">
      <c r="A12" s="95"/>
      <c r="B12" s="95"/>
      <c r="C12" s="108"/>
      <c r="E12" s="40"/>
      <c r="H12" s="40"/>
      <c r="I12" s="3">
        <f t="shared" si="0"/>
      </c>
      <c r="M12" s="10"/>
      <c r="N12" s="10"/>
      <c r="O12" s="10"/>
      <c r="P12" s="10"/>
      <c r="R12" s="98"/>
      <c r="S12" s="98"/>
      <c r="T12" s="98">
        <f aca="true" t="shared" si="5" ref="T12:AC12">SQRT(S11/T11)</f>
        <v>1</v>
      </c>
      <c r="U12" s="98">
        <f t="shared" si="5"/>
        <v>1</v>
      </c>
      <c r="V12" s="98">
        <f t="shared" si="5"/>
        <v>1</v>
      </c>
      <c r="W12" s="98">
        <f t="shared" si="5"/>
        <v>1</v>
      </c>
      <c r="X12" s="98">
        <f t="shared" si="5"/>
        <v>1</v>
      </c>
      <c r="Y12" s="98">
        <f t="shared" si="5"/>
        <v>1</v>
      </c>
      <c r="Z12" s="98">
        <f t="shared" si="5"/>
        <v>1</v>
      </c>
      <c r="AA12" s="98">
        <f t="shared" si="5"/>
        <v>1</v>
      </c>
      <c r="AB12" s="98">
        <f t="shared" si="5"/>
        <v>1</v>
      </c>
      <c r="AC12" s="98">
        <f t="shared" si="5"/>
        <v>1</v>
      </c>
      <c r="AD12" s="98">
        <f>IF(MOD(AD11,2)=0,AD11/2,AD11)</f>
        <v>1</v>
      </c>
      <c r="AE12" s="99" t="str">
        <f>AE11</f>
        <v>√</v>
      </c>
      <c r="AF12" s="98">
        <f>AF11</f>
        <v>21</v>
      </c>
    </row>
    <row r="13" spans="1:32" ht="25.5" customHeight="1">
      <c r="A13" s="108">
        <f>RANDBETWEEN(-10,10)</f>
        <v>7</v>
      </c>
      <c r="B13" s="108">
        <f>RANDBETWEEN(-10,10)</f>
        <v>4</v>
      </c>
      <c r="C13" s="108">
        <f>IF($A13^2-4*$B13&lt;0,-$B13,$B13)</f>
        <v>4</v>
      </c>
      <c r="D13" s="9" t="s">
        <v>5</v>
      </c>
      <c r="E13" s="41" t="s">
        <v>17</v>
      </c>
      <c r="F13" s="39">
        <v>2</v>
      </c>
      <c r="G13" s="42">
        <f>IF($A13=1,$R$1,IF($A13=-1,$S$1,IF($A13=0,"",$A13)))</f>
        <v>7</v>
      </c>
      <c r="H13" s="41" t="str">
        <f>IF($A13=0,"","x")</f>
        <v>x</v>
      </c>
      <c r="I13" s="43">
        <f>IF($C13=0,"",$C13)</f>
        <v>4</v>
      </c>
      <c r="J13" s="44" t="s">
        <v>14</v>
      </c>
      <c r="K13" s="45">
        <v>0</v>
      </c>
      <c r="L13" s="45"/>
      <c r="M13" s="6"/>
      <c r="R13" s="100" t="s">
        <v>35</v>
      </c>
      <c r="S13" s="98">
        <f>$A13^2-4*$C13</f>
        <v>33</v>
      </c>
      <c r="T13" s="98">
        <f>IF(MOD(S13,T$2^2)=0,QUOTIENT(S13,T$2^2),S13)</f>
        <v>33</v>
      </c>
      <c r="U13" s="98">
        <f>IF(MOD(T13,U$2^2)=0,QUOTIENT(T13,U$2^2),T13)</f>
        <v>33</v>
      </c>
      <c r="V13" s="98">
        <f>IF(MOD(U13,V$2^2)=0,QUOTIENT(U13,V$2^2),U13)</f>
        <v>33</v>
      </c>
      <c r="W13" s="98">
        <f>IF(MOD(V13,W$2^2)=0,QUOTIENT(V13,W$2^2),V13)</f>
        <v>33</v>
      </c>
      <c r="X13" s="98">
        <f>IF(MOD(W13,X$2^2)=0,QUOTIENT(W13,X$2^2),W13)</f>
        <v>33</v>
      </c>
      <c r="Y13" s="98">
        <f>IF(MOD(X13,Y$2^2)=0,QUOTIENT(X13,Y$2^2),X13)</f>
        <v>33</v>
      </c>
      <c r="Z13" s="98">
        <f>IF(MOD(Y13,Z$2^2)=0,QUOTIENT(Y13,Z$2^2),Y13)</f>
        <v>33</v>
      </c>
      <c r="AA13" s="98">
        <f>IF(MOD(Z13,AA$2^2)=0,QUOTIENT(Z13,AA$2^2),Z13)</f>
        <v>33</v>
      </c>
      <c r="AB13" s="98">
        <f>IF(MOD(AA13,AB$2^2)=0,QUOTIENT(AA13,AB$2^2),AA13)</f>
        <v>33</v>
      </c>
      <c r="AC13" s="98">
        <f>IF(MOD(AB13,AC$2^2)=0,QUOTIENT(AB13,AC$2^2),AB13)</f>
        <v>33</v>
      </c>
      <c r="AD13" s="98">
        <f>IF(S13=0,"",PRODUCT(T14:AC14))</f>
        <v>1</v>
      </c>
      <c r="AE13" s="99" t="str">
        <f>IF(AC13=1,"",IF(AC13=0,"","√"))</f>
        <v>√</v>
      </c>
      <c r="AF13" s="98">
        <f>IF(AC13=1,"",AC13)</f>
        <v>33</v>
      </c>
    </row>
    <row r="14" spans="1:32" ht="25.5" customHeight="1">
      <c r="A14" s="95"/>
      <c r="B14" s="95"/>
      <c r="C14" s="108"/>
      <c r="E14" s="40"/>
      <c r="H14" s="40"/>
      <c r="I14" s="3">
        <f t="shared" si="0"/>
      </c>
      <c r="M14" s="6"/>
      <c r="R14" s="98"/>
      <c r="S14" s="98"/>
      <c r="T14" s="98">
        <f aca="true" t="shared" si="6" ref="T14:AC14">SQRT(S13/T13)</f>
        <v>1</v>
      </c>
      <c r="U14" s="98">
        <f t="shared" si="6"/>
        <v>1</v>
      </c>
      <c r="V14" s="98">
        <f t="shared" si="6"/>
        <v>1</v>
      </c>
      <c r="W14" s="98">
        <f t="shared" si="6"/>
        <v>1</v>
      </c>
      <c r="X14" s="98">
        <f t="shared" si="6"/>
        <v>1</v>
      </c>
      <c r="Y14" s="98">
        <f t="shared" si="6"/>
        <v>1</v>
      </c>
      <c r="Z14" s="98">
        <f t="shared" si="6"/>
        <v>1</v>
      </c>
      <c r="AA14" s="98">
        <f t="shared" si="6"/>
        <v>1</v>
      </c>
      <c r="AB14" s="98">
        <f t="shared" si="6"/>
        <v>1</v>
      </c>
      <c r="AC14" s="98">
        <f t="shared" si="6"/>
        <v>1</v>
      </c>
      <c r="AD14" s="98">
        <f>IF(MOD(AD13,2)=0,AD13/2,AD13)</f>
        <v>1</v>
      </c>
      <c r="AE14" s="99" t="str">
        <f>AE13</f>
        <v>√</v>
      </c>
      <c r="AF14" s="98">
        <f>AF13</f>
        <v>33</v>
      </c>
    </row>
    <row r="15" spans="1:32" ht="25.5" customHeight="1">
      <c r="A15" s="108">
        <f>RANDBETWEEN(-10,10)</f>
        <v>-8</v>
      </c>
      <c r="B15" s="108">
        <f>RANDBETWEEN(-10,10)</f>
        <v>10</v>
      </c>
      <c r="C15" s="108">
        <f>IF($A15^2-4*$B15&lt;0,-$B15,$B15)</f>
        <v>10</v>
      </c>
      <c r="D15" s="9" t="s">
        <v>6</v>
      </c>
      <c r="E15" s="41" t="s">
        <v>17</v>
      </c>
      <c r="F15" s="39">
        <v>2</v>
      </c>
      <c r="G15" s="42">
        <f>IF($A15=1,$R$1,IF($A15=-1,$S$1,IF($A15=0,"",$A15)))</f>
        <v>-8</v>
      </c>
      <c r="H15" s="41" t="str">
        <f>IF($A15=0,"","x")</f>
        <v>x</v>
      </c>
      <c r="I15" s="43">
        <f>IF($C15=0,"",$C15)</f>
        <v>10</v>
      </c>
      <c r="J15" s="44" t="s">
        <v>14</v>
      </c>
      <c r="K15" s="45">
        <v>0</v>
      </c>
      <c r="L15" s="45"/>
      <c r="M15" s="6"/>
      <c r="R15" s="100" t="s">
        <v>35</v>
      </c>
      <c r="S15" s="98">
        <f>$A15^2-4*$C15</f>
        <v>24</v>
      </c>
      <c r="T15" s="98">
        <f>IF(MOD(S15,T$2^2)=0,QUOTIENT(S15,T$2^2),S15)</f>
        <v>24</v>
      </c>
      <c r="U15" s="98">
        <f>IF(MOD(T15,U$2^2)=0,QUOTIENT(T15,U$2^2),T15)</f>
        <v>24</v>
      </c>
      <c r="V15" s="98">
        <f>IF(MOD(U15,V$2^2)=0,QUOTIENT(U15,V$2^2),U15)</f>
        <v>24</v>
      </c>
      <c r="W15" s="98">
        <f>IF(MOD(V15,W$2^2)=0,QUOTIENT(V15,W$2^2),V15)</f>
        <v>24</v>
      </c>
      <c r="X15" s="98">
        <f>IF(MOD(W15,X$2^2)=0,QUOTIENT(W15,X$2^2),W15)</f>
        <v>24</v>
      </c>
      <c r="Y15" s="98">
        <f>IF(MOD(X15,Y$2^2)=0,QUOTIENT(X15,Y$2^2),X15)</f>
        <v>24</v>
      </c>
      <c r="Z15" s="98">
        <f>IF(MOD(Y15,Z$2^2)=0,QUOTIENT(Y15,Z$2^2),Y15)</f>
        <v>24</v>
      </c>
      <c r="AA15" s="98">
        <f>IF(MOD(Z15,AA$2^2)=0,QUOTIENT(Z15,AA$2^2),Z15)</f>
        <v>24</v>
      </c>
      <c r="AB15" s="98">
        <f>IF(MOD(AA15,AB$2^2)=0,QUOTIENT(AA15,AB$2^2),AA15)</f>
        <v>24</v>
      </c>
      <c r="AC15" s="98">
        <f>IF(MOD(AB15,AC$2^2)=0,QUOTIENT(AB15,AC$2^2),AB15)</f>
        <v>6</v>
      </c>
      <c r="AD15" s="98">
        <f>IF(S15=0,"",PRODUCT(T16:AC16))</f>
        <v>2</v>
      </c>
      <c r="AE15" s="99" t="str">
        <f>IF(AC15=1,"",IF(AC15=0,"","√"))</f>
        <v>√</v>
      </c>
      <c r="AF15" s="98">
        <f>IF(AC15=1,"",AC15)</f>
        <v>6</v>
      </c>
    </row>
    <row r="16" spans="1:32" ht="25.5" customHeight="1">
      <c r="A16" s="95"/>
      <c r="B16" s="95"/>
      <c r="C16" s="108"/>
      <c r="E16" s="40"/>
      <c r="H16" s="40"/>
      <c r="I16" s="3">
        <f t="shared" si="0"/>
      </c>
      <c r="M16" s="6"/>
      <c r="R16" s="98"/>
      <c r="S16" s="98"/>
      <c r="T16" s="98">
        <f aca="true" t="shared" si="7" ref="T16:AC16">SQRT(S15/T15)</f>
        <v>1</v>
      </c>
      <c r="U16" s="98">
        <f t="shared" si="7"/>
        <v>1</v>
      </c>
      <c r="V16" s="98">
        <f t="shared" si="7"/>
        <v>1</v>
      </c>
      <c r="W16" s="98">
        <f t="shared" si="7"/>
        <v>1</v>
      </c>
      <c r="X16" s="98">
        <f t="shared" si="7"/>
        <v>1</v>
      </c>
      <c r="Y16" s="98">
        <f t="shared" si="7"/>
        <v>1</v>
      </c>
      <c r="Z16" s="98">
        <f t="shared" si="7"/>
        <v>1</v>
      </c>
      <c r="AA16" s="98">
        <f t="shared" si="7"/>
        <v>1</v>
      </c>
      <c r="AB16" s="98">
        <f t="shared" si="7"/>
        <v>1</v>
      </c>
      <c r="AC16" s="98">
        <f t="shared" si="7"/>
        <v>2</v>
      </c>
      <c r="AD16" s="98">
        <f>IF(MOD(AD15,2)=0,AD15/2,AD15)</f>
        <v>1</v>
      </c>
      <c r="AE16" s="99" t="str">
        <f>AE15</f>
        <v>√</v>
      </c>
      <c r="AF16" s="98">
        <f>AF15</f>
        <v>6</v>
      </c>
    </row>
    <row r="17" spans="1:32" ht="25.5" customHeight="1">
      <c r="A17" s="108">
        <f>RANDBETWEEN(-10,10)</f>
        <v>9</v>
      </c>
      <c r="B17" s="108">
        <f>RANDBETWEEN(-10,10)</f>
        <v>3</v>
      </c>
      <c r="C17" s="108">
        <f>IF($A17^2-4*$B17&lt;0,-$B17,$B17)</f>
        <v>3</v>
      </c>
      <c r="D17" s="9" t="s">
        <v>7</v>
      </c>
      <c r="E17" s="41" t="s">
        <v>17</v>
      </c>
      <c r="F17" s="39">
        <v>2</v>
      </c>
      <c r="G17" s="42">
        <f>IF($A17=1,$R$1,IF($A17=-1,$S$1,IF($A17=0,"",$A17)))</f>
        <v>9</v>
      </c>
      <c r="H17" s="41" t="str">
        <f>IF($A17=0,"","x")</f>
        <v>x</v>
      </c>
      <c r="I17" s="43">
        <f>IF($C17=0,"",$C17)</f>
        <v>3</v>
      </c>
      <c r="J17" s="44" t="s">
        <v>14</v>
      </c>
      <c r="K17" s="45">
        <v>0</v>
      </c>
      <c r="L17" s="45"/>
      <c r="M17" s="6"/>
      <c r="R17" s="100" t="s">
        <v>35</v>
      </c>
      <c r="S17" s="98">
        <f>$A17^2-4*$C17</f>
        <v>69</v>
      </c>
      <c r="T17" s="98">
        <f>IF(MOD(S17,T$2^2)=0,QUOTIENT(S17,T$2^2),S17)</f>
        <v>69</v>
      </c>
      <c r="U17" s="98">
        <f>IF(MOD(T17,U$2^2)=0,QUOTIENT(T17,U$2^2),T17)</f>
        <v>69</v>
      </c>
      <c r="V17" s="98">
        <f>IF(MOD(U17,V$2^2)=0,QUOTIENT(U17,V$2^2),U17)</f>
        <v>69</v>
      </c>
      <c r="W17" s="98">
        <f>IF(MOD(V17,W$2^2)=0,QUOTIENT(V17,W$2^2),V17)</f>
        <v>69</v>
      </c>
      <c r="X17" s="98">
        <f>IF(MOD(W17,X$2^2)=0,QUOTIENT(W17,X$2^2),W17)</f>
        <v>69</v>
      </c>
      <c r="Y17" s="98">
        <f>IF(MOD(X17,Y$2^2)=0,QUOTIENT(X17,Y$2^2),X17)</f>
        <v>69</v>
      </c>
      <c r="Z17" s="98">
        <f>IF(MOD(Y17,Z$2^2)=0,QUOTIENT(Y17,Z$2^2),Y17)</f>
        <v>69</v>
      </c>
      <c r="AA17" s="98">
        <f>IF(MOD(Z17,AA$2^2)=0,QUOTIENT(Z17,AA$2^2),Z17)</f>
        <v>69</v>
      </c>
      <c r="AB17" s="98">
        <f>IF(MOD(AA17,AB$2^2)=0,QUOTIENT(AA17,AB$2^2),AA17)</f>
        <v>69</v>
      </c>
      <c r="AC17" s="98">
        <f>IF(MOD(AB17,AC$2^2)=0,QUOTIENT(AB17,AC$2^2),AB17)</f>
        <v>69</v>
      </c>
      <c r="AD17" s="98">
        <f>IF(S17=0,"",PRODUCT(T18:AC18))</f>
        <v>1</v>
      </c>
      <c r="AE17" s="99" t="str">
        <f>IF(AC17=1,"",IF(AC17=0,"","√"))</f>
        <v>√</v>
      </c>
      <c r="AF17" s="98">
        <f>IF(AC17=1,"",AC17)</f>
        <v>69</v>
      </c>
    </row>
    <row r="18" spans="1:32" ht="25.5" customHeight="1">
      <c r="A18" s="95"/>
      <c r="B18" s="95"/>
      <c r="C18" s="108"/>
      <c r="E18" s="40"/>
      <c r="H18" s="40"/>
      <c r="I18" s="3">
        <f t="shared" si="0"/>
      </c>
      <c r="M18" s="6"/>
      <c r="R18" s="98"/>
      <c r="S18" s="98"/>
      <c r="T18" s="98">
        <f aca="true" t="shared" si="8" ref="T18:AC18">SQRT(S17/T17)</f>
        <v>1</v>
      </c>
      <c r="U18" s="98">
        <f t="shared" si="8"/>
        <v>1</v>
      </c>
      <c r="V18" s="98">
        <f t="shared" si="8"/>
        <v>1</v>
      </c>
      <c r="W18" s="98">
        <f t="shared" si="8"/>
        <v>1</v>
      </c>
      <c r="X18" s="98">
        <f t="shared" si="8"/>
        <v>1</v>
      </c>
      <c r="Y18" s="98">
        <f t="shared" si="8"/>
        <v>1</v>
      </c>
      <c r="Z18" s="98">
        <f t="shared" si="8"/>
        <v>1</v>
      </c>
      <c r="AA18" s="98">
        <f t="shared" si="8"/>
        <v>1</v>
      </c>
      <c r="AB18" s="98">
        <f t="shared" si="8"/>
        <v>1</v>
      </c>
      <c r="AC18" s="98">
        <f t="shared" si="8"/>
        <v>1</v>
      </c>
      <c r="AD18" s="98">
        <f>IF(MOD(AD17,2)=0,AD17/2,AD17)</f>
        <v>1</v>
      </c>
      <c r="AE18" s="99" t="str">
        <f>AE17</f>
        <v>√</v>
      </c>
      <c r="AF18" s="98">
        <f>AF17</f>
        <v>69</v>
      </c>
    </row>
    <row r="19" spans="1:32" ht="25.5" customHeight="1">
      <c r="A19" s="108">
        <f>RANDBETWEEN(-10,10)</f>
        <v>3</v>
      </c>
      <c r="B19" s="108">
        <f>RANDBETWEEN(-10,10)</f>
        <v>0</v>
      </c>
      <c r="C19" s="108">
        <f>IF($A19^2-4*$B19&lt;0,-$B19,$B19)</f>
        <v>0</v>
      </c>
      <c r="D19" s="9" t="s">
        <v>8</v>
      </c>
      <c r="E19" s="41" t="s">
        <v>17</v>
      </c>
      <c r="F19" s="39">
        <v>2</v>
      </c>
      <c r="G19" s="42">
        <f>IF($A19=1,$R$1,IF($A19=-1,$S$1,IF($A19=0,"",$A19)))</f>
        <v>3</v>
      </c>
      <c r="H19" s="41" t="str">
        <f>IF($A19=0,"","x")</f>
        <v>x</v>
      </c>
      <c r="I19" s="43">
        <f>IF($C19=0,"",$C19)</f>
      </c>
      <c r="J19" s="44" t="s">
        <v>14</v>
      </c>
      <c r="K19" s="45">
        <v>0</v>
      </c>
      <c r="L19" s="45"/>
      <c r="M19" s="6"/>
      <c r="R19" s="100" t="s">
        <v>35</v>
      </c>
      <c r="S19" s="98">
        <f>$A19^2-4*$C19</f>
        <v>9</v>
      </c>
      <c r="T19" s="98">
        <f>IF(MOD(S19,T$2^2)=0,QUOTIENT(S19,T$2^2),S19)</f>
        <v>9</v>
      </c>
      <c r="U19" s="98">
        <f>IF(MOD(T19,U$2^2)=0,QUOTIENT(T19,U$2^2),T19)</f>
        <v>9</v>
      </c>
      <c r="V19" s="98">
        <f>IF(MOD(U19,V$2^2)=0,QUOTIENT(U19,V$2^2),U19)</f>
        <v>9</v>
      </c>
      <c r="W19" s="98">
        <f>IF(MOD(V19,W$2^2)=0,QUOTIENT(V19,W$2^2),V19)</f>
        <v>9</v>
      </c>
      <c r="X19" s="98">
        <f>IF(MOD(W19,X$2^2)=0,QUOTIENT(W19,X$2^2),W19)</f>
        <v>9</v>
      </c>
      <c r="Y19" s="98">
        <f>IF(MOD(X19,Y$2^2)=0,QUOTIENT(X19,Y$2^2),X19)</f>
        <v>9</v>
      </c>
      <c r="Z19" s="98">
        <f>IF(MOD(Y19,Z$2^2)=0,QUOTIENT(Y19,Z$2^2),Y19)</f>
        <v>9</v>
      </c>
      <c r="AA19" s="98">
        <f>IF(MOD(Z19,AA$2^2)=0,QUOTIENT(Z19,AA$2^2),Z19)</f>
        <v>9</v>
      </c>
      <c r="AB19" s="98">
        <f>IF(MOD(AA19,AB$2^2)=0,QUOTIENT(AA19,AB$2^2),AA19)</f>
        <v>1</v>
      </c>
      <c r="AC19" s="98">
        <f>IF(MOD(AB19,AC$2^2)=0,QUOTIENT(AB19,AC$2^2),AB19)</f>
        <v>1</v>
      </c>
      <c r="AD19" s="98">
        <f>IF(S19=0,"",PRODUCT(T20:AC20))</f>
        <v>3</v>
      </c>
      <c r="AE19" s="99">
        <f>IF(AC19=1,"",IF(AC19=0,"","√"))</f>
      </c>
      <c r="AF19" s="98">
        <f>IF(AC19=1,"",AC19)</f>
      </c>
    </row>
    <row r="20" spans="1:32" ht="25.5" customHeight="1">
      <c r="A20" s="95"/>
      <c r="B20" s="95"/>
      <c r="C20" s="108"/>
      <c r="E20" s="40"/>
      <c r="H20" s="40"/>
      <c r="I20" s="3">
        <f t="shared" si="0"/>
      </c>
      <c r="M20" s="6"/>
      <c r="R20" s="98"/>
      <c r="S20" s="98"/>
      <c r="T20" s="98">
        <f aca="true" t="shared" si="9" ref="T20:AC20">SQRT(S19/T19)</f>
        <v>1</v>
      </c>
      <c r="U20" s="98">
        <f t="shared" si="9"/>
        <v>1</v>
      </c>
      <c r="V20" s="98">
        <f t="shared" si="9"/>
        <v>1</v>
      </c>
      <c r="W20" s="98">
        <f t="shared" si="9"/>
        <v>1</v>
      </c>
      <c r="X20" s="98">
        <f t="shared" si="9"/>
        <v>1</v>
      </c>
      <c r="Y20" s="98">
        <f t="shared" si="9"/>
        <v>1</v>
      </c>
      <c r="Z20" s="98">
        <f t="shared" si="9"/>
        <v>1</v>
      </c>
      <c r="AA20" s="98">
        <f t="shared" si="9"/>
        <v>1</v>
      </c>
      <c r="AB20" s="98">
        <f t="shared" si="9"/>
        <v>3</v>
      </c>
      <c r="AC20" s="98">
        <f t="shared" si="9"/>
        <v>1</v>
      </c>
      <c r="AD20" s="98">
        <f>IF(MOD(AD19,2)=0,AD19/2,AD19)</f>
        <v>3</v>
      </c>
      <c r="AE20" s="99">
        <f>AE19</f>
      </c>
      <c r="AF20" s="98">
        <f>AF19</f>
      </c>
    </row>
    <row r="21" spans="1:32" ht="25.5" customHeight="1">
      <c r="A21" s="108">
        <f>RANDBETWEEN(-10,10)</f>
        <v>-9</v>
      </c>
      <c r="B21" s="108">
        <f>RANDBETWEEN(-10,10)</f>
        <v>2</v>
      </c>
      <c r="C21" s="108">
        <f>IF($A21^2-4*$B21&lt;0,-$B21,$B21)</f>
        <v>2</v>
      </c>
      <c r="D21" s="9" t="s">
        <v>9</v>
      </c>
      <c r="E21" s="41" t="s">
        <v>17</v>
      </c>
      <c r="F21" s="39">
        <v>2</v>
      </c>
      <c r="G21" s="42">
        <f>IF($A21=1,$R$1,IF($A21=-1,$S$1,IF($A21=0,"",$A21)))</f>
        <v>-9</v>
      </c>
      <c r="H21" s="41" t="str">
        <f>IF($A21=0,"","x")</f>
        <v>x</v>
      </c>
      <c r="I21" s="43">
        <f>IF($C21=0,"",$C21)</f>
        <v>2</v>
      </c>
      <c r="J21" s="44" t="s">
        <v>14</v>
      </c>
      <c r="K21" s="45">
        <v>0</v>
      </c>
      <c r="L21" s="45"/>
      <c r="M21" s="6"/>
      <c r="R21" s="100" t="s">
        <v>35</v>
      </c>
      <c r="S21" s="98">
        <f>$A21^2-4*$C21</f>
        <v>73</v>
      </c>
      <c r="T21" s="98">
        <f>IF(MOD(S21,T$2^2)=0,QUOTIENT(S21,T$2^2),S21)</f>
        <v>73</v>
      </c>
      <c r="U21" s="98">
        <f>IF(MOD(T21,U$2^2)=0,QUOTIENT(T21,U$2^2),T21)</f>
        <v>73</v>
      </c>
      <c r="V21" s="98">
        <f>IF(MOD(U21,V$2^2)=0,QUOTIENT(U21,V$2^2),U21)</f>
        <v>73</v>
      </c>
      <c r="W21" s="98">
        <f>IF(MOD(V21,W$2^2)=0,QUOTIENT(V21,W$2^2),V21)</f>
        <v>73</v>
      </c>
      <c r="X21" s="98">
        <f>IF(MOD(W21,X$2^2)=0,QUOTIENT(W21,X$2^2),W21)</f>
        <v>73</v>
      </c>
      <c r="Y21" s="98">
        <f>IF(MOD(X21,Y$2^2)=0,QUOTIENT(X21,Y$2^2),X21)</f>
        <v>73</v>
      </c>
      <c r="Z21" s="98">
        <f>IF(MOD(Y21,Z$2^2)=0,QUOTIENT(Y21,Z$2^2),Y21)</f>
        <v>73</v>
      </c>
      <c r="AA21" s="98">
        <f>IF(MOD(Z21,AA$2^2)=0,QUOTIENT(Z21,AA$2^2),Z21)</f>
        <v>73</v>
      </c>
      <c r="AB21" s="98">
        <f>IF(MOD(AA21,AB$2^2)=0,QUOTIENT(AA21,AB$2^2),AA21)</f>
        <v>73</v>
      </c>
      <c r="AC21" s="98">
        <f>IF(MOD(AB21,AC$2^2)=0,QUOTIENT(AB21,AC$2^2),AB21)</f>
        <v>73</v>
      </c>
      <c r="AD21" s="98">
        <f>IF(S21=0,"",PRODUCT(T22:AC22))</f>
        <v>1</v>
      </c>
      <c r="AE21" s="99" t="str">
        <f>IF(AC21=1,"",IF(AC21=0,"","√"))</f>
        <v>√</v>
      </c>
      <c r="AF21" s="98">
        <f>IF(AC21=1,"",AC21)</f>
        <v>73</v>
      </c>
    </row>
    <row r="22" spans="1:32" ht="25.5" customHeight="1">
      <c r="A22" s="98"/>
      <c r="B22" s="98"/>
      <c r="C22" s="98"/>
      <c r="D22" s="10"/>
      <c r="E22" s="40"/>
      <c r="H22" s="40"/>
      <c r="I22" s="3">
        <f t="shared" si="0"/>
      </c>
      <c r="M22" s="6"/>
      <c r="R22" s="98"/>
      <c r="S22" s="98"/>
      <c r="T22" s="98">
        <f aca="true" t="shared" si="10" ref="T22:AC22">SQRT(S21/T21)</f>
        <v>1</v>
      </c>
      <c r="U22" s="98">
        <f t="shared" si="10"/>
        <v>1</v>
      </c>
      <c r="V22" s="98">
        <f t="shared" si="10"/>
        <v>1</v>
      </c>
      <c r="W22" s="98">
        <f t="shared" si="10"/>
        <v>1</v>
      </c>
      <c r="X22" s="98">
        <f t="shared" si="10"/>
        <v>1</v>
      </c>
      <c r="Y22" s="98">
        <f t="shared" si="10"/>
        <v>1</v>
      </c>
      <c r="Z22" s="98">
        <f t="shared" si="10"/>
        <v>1</v>
      </c>
      <c r="AA22" s="98">
        <f t="shared" si="10"/>
        <v>1</v>
      </c>
      <c r="AB22" s="98">
        <f t="shared" si="10"/>
        <v>1</v>
      </c>
      <c r="AC22" s="98">
        <f t="shared" si="10"/>
        <v>1</v>
      </c>
      <c r="AD22" s="98">
        <f>IF(MOD(AD21,2)=0,AD21/2,AD21)</f>
        <v>1</v>
      </c>
      <c r="AE22" s="99" t="str">
        <f>AE21</f>
        <v>√</v>
      </c>
      <c r="AF22" s="98">
        <f>AF21</f>
        <v>73</v>
      </c>
    </row>
    <row r="23" spans="1:32" ht="27" customHeight="1">
      <c r="A23" s="95"/>
      <c r="B23" s="95"/>
      <c r="C23" s="95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98"/>
    </row>
    <row r="24" spans="1:32" ht="27" customHeight="1">
      <c r="A24" s="95"/>
      <c r="B24" s="95"/>
      <c r="C24" s="95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9"/>
      <c r="AF24" s="98"/>
    </row>
    <row r="25" spans="1:19" ht="27" customHeight="1" thickBot="1">
      <c r="A25" s="95"/>
      <c r="B25" s="95"/>
      <c r="C25" s="95"/>
      <c r="J25" s="14" t="s">
        <v>0</v>
      </c>
      <c r="K25" s="14"/>
      <c r="L25" s="14"/>
      <c r="M25" s="15"/>
      <c r="N25" s="16"/>
      <c r="O25" s="16"/>
      <c r="P25" s="16"/>
      <c r="Q25" s="16"/>
      <c r="S25" s="6"/>
    </row>
    <row r="26" spans="1:19" ht="27" customHeight="1">
      <c r="A26" s="95">
        <v>2</v>
      </c>
      <c r="B26" s="95"/>
      <c r="C26" s="95"/>
      <c r="D26" s="225" t="s">
        <v>84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7"/>
      <c r="Q26" s="227"/>
      <c r="S26" s="6"/>
    </row>
    <row r="27" spans="1:19" ht="27" customHeight="1">
      <c r="A27" s="95"/>
      <c r="B27" s="95"/>
      <c r="C27" s="95"/>
      <c r="D27" s="223" t="s">
        <v>12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S27" s="6"/>
    </row>
    <row r="28" spans="4:19" ht="25.5" customHeight="1">
      <c r="D28" s="9" t="s">
        <v>13</v>
      </c>
      <c r="E28" s="17">
        <f>IF($A3=0,"",IF(MOD(AD3,2)=0,-A3/2,-$A3))</f>
        <v>-9</v>
      </c>
      <c r="F28" s="18" t="s">
        <v>15</v>
      </c>
      <c r="G28" s="17">
        <f>IF(AC4=AD4=1,"1",IF(AD4=1,"",AD4))</f>
      </c>
      <c r="H28" s="17" t="str">
        <f>AE4</f>
        <v>√</v>
      </c>
      <c r="I28" s="17">
        <f>IF(AF4=0,"",AF4)</f>
        <v>41</v>
      </c>
      <c r="J28" s="86">
        <f>IF(H28="","=","")</f>
      </c>
      <c r="K28" s="88">
        <f>IF(H28="",(-$A3+SQRT($S3))/2,"")</f>
      </c>
      <c r="L28" s="96">
        <f>IF(S3=0,"",IF(H28="",",",""))</f>
      </c>
      <c r="M28" s="88">
        <f>IF(S3=0,"",IF(H28="",(-$A3-SQRT($S3))/2,""))</f>
      </c>
      <c r="R28" s="5"/>
      <c r="S28" s="6"/>
    </row>
    <row r="29" spans="5:19" ht="25.5" customHeight="1">
      <c r="E29" s="7"/>
      <c r="F29" s="7"/>
      <c r="G29" s="20">
        <f>IF(MOD(AD3,2)=0,"",$A$26)</f>
        <v>2</v>
      </c>
      <c r="H29" s="20"/>
      <c r="I29" s="13"/>
      <c r="J29" s="6"/>
      <c r="K29" s="88"/>
      <c r="L29" s="97"/>
      <c r="M29" s="89"/>
      <c r="R29" s="5"/>
      <c r="S29" s="6"/>
    </row>
    <row r="30" spans="4:19" ht="25.5" customHeight="1">
      <c r="D30" s="9" t="s">
        <v>1</v>
      </c>
      <c r="E30" s="17">
        <f>IF($A5=0,"",IF(MOD(AD5,2)=0,-A5/2,-$A5))</f>
        <v>-1</v>
      </c>
      <c r="F30" s="18" t="s">
        <v>15</v>
      </c>
      <c r="G30" s="17">
        <f>IF(AC6=AD6=1,"1",IF(AD6=1,"",AD6))</f>
      </c>
      <c r="H30" s="17" t="str">
        <f>AE6</f>
        <v>√</v>
      </c>
      <c r="I30" s="17">
        <f>IF(AF6=0,"",AF6)</f>
        <v>41</v>
      </c>
      <c r="J30" s="86">
        <f>IF(H30="","=","")</f>
      </c>
      <c r="K30" s="88">
        <f>IF(H30="",(-$A5+SQRT($S5))/2,"")</f>
      </c>
      <c r="L30" s="96">
        <f>IF(S5=0,"",IF(H30="",",",""))</f>
      </c>
      <c r="M30" s="88">
        <f>IF(S5=0,"",IF(H30="",(-$A5-SQRT($S5))/2,""))</f>
      </c>
      <c r="R30" s="5"/>
      <c r="S30" s="6"/>
    </row>
    <row r="31" spans="5:19" ht="25.5" customHeight="1">
      <c r="E31" s="7"/>
      <c r="F31" s="7"/>
      <c r="G31" s="20">
        <f>IF(MOD(AD5,2)=0,"",$A$26)</f>
        <v>2</v>
      </c>
      <c r="H31" s="20"/>
      <c r="I31" s="13"/>
      <c r="J31" s="6"/>
      <c r="K31" s="88"/>
      <c r="L31" s="97"/>
      <c r="M31" s="89"/>
      <c r="R31" s="5"/>
      <c r="S31" s="6"/>
    </row>
    <row r="32" spans="4:19" ht="25.5" customHeight="1">
      <c r="D32" s="9" t="s">
        <v>2</v>
      </c>
      <c r="E32" s="17">
        <f>IF($A7=0,"",IF(MOD(AD7,2)=0,-A7/2,-$A7))</f>
        <v>1</v>
      </c>
      <c r="F32" s="18" t="s">
        <v>15</v>
      </c>
      <c r="G32" s="17">
        <f>IF(AC8=AD8=1,"1",IF(AD8=1,"",AD8))</f>
      </c>
      <c r="H32" s="17" t="str">
        <f>AE8</f>
        <v>√</v>
      </c>
      <c r="I32" s="17">
        <f>IF(AF8=0,"",AF8)</f>
        <v>3</v>
      </c>
      <c r="J32" s="86">
        <f>IF(H32="","=","")</f>
      </c>
      <c r="K32" s="88">
        <f>IF(H32="",(-$A7+SQRT($S7))/2,"")</f>
      </c>
      <c r="L32" s="96">
        <f>IF(S7=0,"",IF(H32="",",",""))</f>
      </c>
      <c r="M32" s="88">
        <f>IF(S7=0,"",IF(H32="",(-$A7-SQRT($S7))/2,""))</f>
      </c>
      <c r="R32" s="5"/>
      <c r="S32" s="6"/>
    </row>
    <row r="33" spans="5:19" ht="25.5" customHeight="1">
      <c r="E33" s="7"/>
      <c r="F33" s="7"/>
      <c r="G33" s="20">
        <f>IF(MOD(AD7,2)=0,"",$A$26)</f>
      </c>
      <c r="H33" s="20"/>
      <c r="I33" s="13"/>
      <c r="J33" s="6"/>
      <c r="K33" s="88"/>
      <c r="L33" s="97"/>
      <c r="M33" s="89"/>
      <c r="R33" s="5"/>
      <c r="S33" s="6"/>
    </row>
    <row r="34" spans="4:19" ht="25.5" customHeight="1">
      <c r="D34" s="9" t="s">
        <v>3</v>
      </c>
      <c r="E34" s="17">
        <f>IF($A9=0,"",IF(MOD(AD9,2)=0,-A9/2,-$A9))</f>
        <v>-3</v>
      </c>
      <c r="F34" s="18" t="s">
        <v>15</v>
      </c>
      <c r="G34" s="17">
        <f>IF(AC10=AD10=1,"1",IF(AD10=1,"",AD10))</f>
      </c>
      <c r="H34" s="17" t="str">
        <f>AE10</f>
        <v>√</v>
      </c>
      <c r="I34" s="17">
        <f>IF(AF10=0,"",AF10)</f>
        <v>15</v>
      </c>
      <c r="J34" s="86">
        <f>IF(H34="","=","")</f>
      </c>
      <c r="K34" s="88">
        <f>IF(H34="",(-$A9+SQRT($S9))/2,"")</f>
      </c>
      <c r="L34" s="96">
        <f>IF(S9=0,"",IF(H34="",",",""))</f>
      </c>
      <c r="M34" s="88">
        <f>IF(S9=0,"",IF(H34="",(-$A9-SQRT($S9))/2,""))</f>
      </c>
      <c r="R34" s="5"/>
      <c r="S34" s="6"/>
    </row>
    <row r="35" spans="5:19" ht="25.5" customHeight="1">
      <c r="E35" s="7"/>
      <c r="F35" s="7"/>
      <c r="G35" s="20">
        <f>IF(MOD(AD9,2)=0,"",$A$26)</f>
      </c>
      <c r="H35" s="20"/>
      <c r="I35" s="13"/>
      <c r="J35" s="6"/>
      <c r="K35" s="88"/>
      <c r="L35" s="97"/>
      <c r="M35" s="89"/>
      <c r="R35" s="5"/>
      <c r="S35" s="6"/>
    </row>
    <row r="36" spans="4:19" ht="25.5" customHeight="1">
      <c r="D36" s="9" t="s">
        <v>4</v>
      </c>
      <c r="E36" s="17">
        <f>IF($A11=0,"",IF(MOD(AD11,2)=0,-A11/2,-$A11))</f>
        <v>1</v>
      </c>
      <c r="F36" s="18" t="s">
        <v>15</v>
      </c>
      <c r="G36" s="17">
        <f>IF(AC12=AD12=1,"1",IF(AD12=1,"",AD12))</f>
      </c>
      <c r="H36" s="17" t="str">
        <f>AE12</f>
        <v>√</v>
      </c>
      <c r="I36" s="17">
        <f>IF(AF12=0,"",AF12)</f>
        <v>21</v>
      </c>
      <c r="J36" s="86">
        <f>IF(H36="","=","")</f>
      </c>
      <c r="K36" s="88">
        <f>IF(H36="",(-$A11+SQRT($S11))/2,"")</f>
      </c>
      <c r="L36" s="96">
        <f>IF(S11=0,"",IF(H36="",",",""))</f>
      </c>
      <c r="M36" s="88">
        <f>IF(S11=0,"",IF(H36="",(-$A11-SQRT($S11))/2,""))</f>
      </c>
      <c r="R36" s="5"/>
      <c r="S36" s="6"/>
    </row>
    <row r="37" spans="5:19" ht="25.5" customHeight="1">
      <c r="E37" s="7"/>
      <c r="F37" s="7"/>
      <c r="G37" s="20">
        <f>IF(MOD(AD11,2)=0,"",$A$26)</f>
        <v>2</v>
      </c>
      <c r="H37" s="20"/>
      <c r="I37" s="13"/>
      <c r="J37" s="6"/>
      <c r="K37" s="88"/>
      <c r="L37" s="97"/>
      <c r="M37" s="89"/>
      <c r="R37" s="5"/>
      <c r="S37" s="6"/>
    </row>
    <row r="38" spans="1:19" ht="25.5" customHeight="1">
      <c r="A38" s="13"/>
      <c r="B38" s="19"/>
      <c r="C38" s="19"/>
      <c r="D38" s="9" t="s">
        <v>5</v>
      </c>
      <c r="E38" s="17">
        <f>IF($A13=0,"",IF(MOD(AD13,2)=0,-A13/2,-$A13))</f>
        <v>-7</v>
      </c>
      <c r="F38" s="18" t="s">
        <v>15</v>
      </c>
      <c r="G38" s="17">
        <f>IF(AC14=AD14=1,"1",IF(AD14=1,"",AD14))</f>
      </c>
      <c r="H38" s="17" t="str">
        <f>AE14</f>
        <v>√</v>
      </c>
      <c r="I38" s="17">
        <f>IF(AF14=0,"",AF14)</f>
        <v>33</v>
      </c>
      <c r="J38" s="86">
        <f>IF(H38="","=","")</f>
      </c>
      <c r="K38" s="88">
        <f>IF(H38="",(-$A13+SQRT($S13))/2,"")</f>
      </c>
      <c r="L38" s="96">
        <f>IF(S13=0,"",IF(H38="",",",""))</f>
      </c>
      <c r="M38" s="88">
        <f>IF(S13=0,"",IF(H38="",(-$A13-SQRT($S13))/2,""))</f>
      </c>
      <c r="S38" s="6"/>
    </row>
    <row r="39" spans="1:19" ht="25.5" customHeight="1">
      <c r="A39" s="13"/>
      <c r="B39" s="19"/>
      <c r="C39" s="19"/>
      <c r="E39" s="7"/>
      <c r="F39" s="7"/>
      <c r="G39" s="20">
        <f>IF(MOD(AD13,2)=0,"",$A$26)</f>
        <v>2</v>
      </c>
      <c r="H39" s="20"/>
      <c r="I39" s="13"/>
      <c r="J39" s="6"/>
      <c r="K39" s="88"/>
      <c r="L39" s="97"/>
      <c r="M39" s="89"/>
      <c r="S39" s="6"/>
    </row>
    <row r="40" spans="1:19" ht="25.5" customHeight="1">
      <c r="A40" s="13"/>
      <c r="B40" s="19"/>
      <c r="C40" s="19"/>
      <c r="D40" s="9" t="s">
        <v>6</v>
      </c>
      <c r="E40" s="17">
        <f>IF($A15=0,"",IF(MOD(AD15,2)=0,-A15/2,-$A15))</f>
        <v>4</v>
      </c>
      <c r="F40" s="18" t="s">
        <v>15</v>
      </c>
      <c r="G40" s="87">
        <f>IF(AC16=AD16=1,"1",IF(AD16=1,"",AD16))</f>
      </c>
      <c r="H40" s="17" t="str">
        <f>AE16</f>
        <v>√</v>
      </c>
      <c r="I40" s="17">
        <f>IF(AF16=0,"",AF16)</f>
        <v>6</v>
      </c>
      <c r="J40" s="86">
        <f>IF(H40="","=","")</f>
      </c>
      <c r="K40" s="88">
        <f>IF(H40="",(-$A15+SQRT($S15))/2,"")</f>
      </c>
      <c r="L40" s="96">
        <f>IF(S15=0,"",IF(H40="",",",""))</f>
      </c>
      <c r="M40" s="88">
        <f>IF(S15=0,"",IF(H40="",(-$A15-SQRT($S15))/2,""))</f>
      </c>
      <c r="S40" s="6"/>
    </row>
    <row r="41" spans="1:19" ht="25.5" customHeight="1">
      <c r="A41" s="13"/>
      <c r="B41" s="19"/>
      <c r="C41" s="19"/>
      <c r="E41" s="7"/>
      <c r="F41" s="7"/>
      <c r="G41" s="20">
        <f>IF(MOD(AD15,2)=0,"",$A$26)</f>
      </c>
      <c r="H41" s="20"/>
      <c r="I41" s="13"/>
      <c r="J41" s="6"/>
      <c r="K41" s="88"/>
      <c r="L41" s="97"/>
      <c r="M41" s="89"/>
      <c r="S41" s="6"/>
    </row>
    <row r="42" spans="1:19" ht="25.5" customHeight="1">
      <c r="A42" s="13"/>
      <c r="B42" s="19"/>
      <c r="C42" s="19"/>
      <c r="D42" s="9" t="s">
        <v>7</v>
      </c>
      <c r="E42" s="17">
        <f>IF($A17=0,"",IF(MOD(AD17,2)=0,-A17/2,-$A17))</f>
        <v>-9</v>
      </c>
      <c r="F42" s="18" t="s">
        <v>15</v>
      </c>
      <c r="G42" s="17">
        <f>IF(AC18=AD18=1,"1",IF(AD18=1,"",AD18))</f>
      </c>
      <c r="H42" s="17" t="str">
        <f>AE18</f>
        <v>√</v>
      </c>
      <c r="I42" s="17">
        <f>IF(AF18=0,"",AF18)</f>
        <v>69</v>
      </c>
      <c r="J42" s="86">
        <f>IF(H42="","=","")</f>
      </c>
      <c r="K42" s="88">
        <f>IF(H42="",(-$A17+SQRT($S17))/2,"")</f>
      </c>
      <c r="L42" s="96">
        <f>IF(S17=0,"",IF(H42="",",",""))</f>
      </c>
      <c r="M42" s="88">
        <f>IF(S17=0,"",IF(H42="",(-$A17-SQRT($S17))/2,""))</f>
      </c>
      <c r="S42" s="6"/>
    </row>
    <row r="43" spans="1:19" ht="25.5" customHeight="1">
      <c r="A43" s="13"/>
      <c r="B43" s="19"/>
      <c r="C43" s="19"/>
      <c r="E43" s="7"/>
      <c r="F43" s="7"/>
      <c r="G43" s="20">
        <f>IF(MOD(AD17,2)=0,"",$A$26)</f>
        <v>2</v>
      </c>
      <c r="H43" s="20"/>
      <c r="I43" s="13"/>
      <c r="J43" s="6"/>
      <c r="K43" s="88"/>
      <c r="L43" s="97"/>
      <c r="M43" s="89"/>
      <c r="S43" s="6"/>
    </row>
    <row r="44" spans="1:19" ht="25.5" customHeight="1">
      <c r="A44" s="13"/>
      <c r="B44" s="19"/>
      <c r="C44" s="19"/>
      <c r="D44" s="9" t="s">
        <v>8</v>
      </c>
      <c r="E44" s="17">
        <f>IF($A19=0,"",IF(MOD(AD19,2)=0,-A19/2,-$A19))</f>
        <v>-3</v>
      </c>
      <c r="F44" s="18" t="s">
        <v>15</v>
      </c>
      <c r="G44" s="17">
        <f>IF(AC20=AD20=1,"1",IF(AD20=1,"",AD20))</f>
        <v>3</v>
      </c>
      <c r="H44" s="17">
        <f>AE20</f>
      </c>
      <c r="I44" s="17">
        <f>IF(AF20=0,"",AF20)</f>
      </c>
      <c r="J44" s="86" t="str">
        <f>IF(H44="","=","")</f>
        <v>=</v>
      </c>
      <c r="K44" s="88">
        <f>IF(H44="",(-$A19+SQRT($S19))/2,"")</f>
        <v>0</v>
      </c>
      <c r="L44" s="96" t="str">
        <f>IF(S19=0,"",IF(H44="",",",""))</f>
        <v>,</v>
      </c>
      <c r="M44" s="88">
        <f>IF(S19=0,"",IF(H44="",(-$A19-SQRT($S19))/2,""))</f>
        <v>-3</v>
      </c>
      <c r="S44" s="6"/>
    </row>
    <row r="45" spans="1:19" ht="25.5" customHeight="1">
      <c r="A45" s="13"/>
      <c r="B45" s="19"/>
      <c r="C45" s="19"/>
      <c r="E45" s="7"/>
      <c r="F45" s="7"/>
      <c r="G45" s="20">
        <f>IF(MOD(AD19,2)=0,"",$A$26)</f>
        <v>2</v>
      </c>
      <c r="H45" s="20"/>
      <c r="I45" s="13"/>
      <c r="J45" s="6"/>
      <c r="K45" s="88"/>
      <c r="L45" s="97"/>
      <c r="M45" s="89"/>
      <c r="S45" s="6"/>
    </row>
    <row r="46" spans="1:19" ht="25.5" customHeight="1">
      <c r="A46" s="13"/>
      <c r="B46" s="19"/>
      <c r="C46" s="19"/>
      <c r="D46" s="9" t="s">
        <v>9</v>
      </c>
      <c r="E46" s="17">
        <f>IF($A21=0,"",IF(MOD(AD21,2)=0,-A21/2,-$A21))</f>
        <v>9</v>
      </c>
      <c r="F46" s="18" t="s">
        <v>15</v>
      </c>
      <c r="G46" s="17">
        <f>IF(AC22=AD22=1,"1",IF(AD22=1,"",AD22))</f>
      </c>
      <c r="H46" s="17" t="str">
        <f>AE22</f>
        <v>√</v>
      </c>
      <c r="I46" s="17">
        <f>IF(AF22=0,"",AF22)</f>
        <v>73</v>
      </c>
      <c r="J46" s="86">
        <f>IF(H46="","=","")</f>
      </c>
      <c r="K46" s="88">
        <f>IF(H46="",(-$A21+SQRT($S21))/2,"")</f>
      </c>
      <c r="L46" s="96">
        <f>IF(S21=0,"",IF(H46="",",",""))</f>
      </c>
      <c r="M46" s="88">
        <f>IF(S21=0,"",IF(H46="",(-$A21-SQRT($S21))/2,""))</f>
      </c>
      <c r="S46" s="6"/>
    </row>
    <row r="47" spans="1:13" ht="25.5" customHeight="1">
      <c r="A47" s="13"/>
      <c r="B47" s="19"/>
      <c r="C47" s="19"/>
      <c r="D47" s="10"/>
      <c r="E47" s="7"/>
      <c r="F47" s="7"/>
      <c r="G47" s="20">
        <f>IF(MOD(AD21,2)=0,"",$A$26)</f>
        <v>2</v>
      </c>
      <c r="H47" s="20"/>
      <c r="I47" s="13"/>
      <c r="J47" s="6"/>
      <c r="K47" s="88"/>
      <c r="L47" s="97"/>
      <c r="M47" s="89"/>
    </row>
    <row r="48" spans="5:12" ht="27" customHeight="1">
      <c r="E48" s="2"/>
      <c r="F48" s="2"/>
      <c r="H48" s="2"/>
      <c r="I48" s="2"/>
      <c r="K48" s="19"/>
      <c r="L48" s="19"/>
    </row>
    <row r="49" spans="5:12" ht="27" customHeight="1">
      <c r="E49" s="2"/>
      <c r="F49" s="2"/>
      <c r="H49" s="2"/>
      <c r="I49" s="2"/>
      <c r="K49" s="19"/>
      <c r="L49" s="19"/>
    </row>
    <row r="50" spans="5:12" ht="27" customHeight="1">
      <c r="E50" s="2"/>
      <c r="F50" s="2"/>
      <c r="H50" s="2"/>
      <c r="I50" s="2"/>
      <c r="K50" s="19"/>
      <c r="L50" s="19"/>
    </row>
  </sheetData>
  <sheetProtection password="E177" sheet="1" objects="1" scenarios="1"/>
  <mergeCells count="7">
    <mergeCell ref="AD2:AF2"/>
    <mergeCell ref="D1:Q1"/>
    <mergeCell ref="A1:C1"/>
    <mergeCell ref="D26:Q26"/>
    <mergeCell ref="D27:N27"/>
    <mergeCell ref="A2:C2"/>
    <mergeCell ref="D2:N2"/>
  </mergeCells>
  <printOptions/>
  <pageMargins left="0.3937007874015748" right="0.3937007874015748" top="0.5905511811023623" bottom="0.5905511811023623" header="0.11811023622047245" footer="0.11811023622047245"/>
  <pageSetup fitToHeight="0" horizontalDpi="600" verticalDpi="600" orientation="landscape" paperSize="9" scale="87" r:id="rId1"/>
  <rowBreaks count="1" manualBreakCount="1">
    <brk id="25" min="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workbookViewId="0" topLeftCell="A9">
      <selection activeCell="E41" sqref="E41"/>
    </sheetView>
  </sheetViews>
  <sheetFormatPr defaultColWidth="9.00390625" defaultRowHeight="24.75" customHeight="1"/>
  <cols>
    <col min="1" max="3" width="3.75390625" style="115" customWidth="1"/>
    <col min="4" max="4" width="3.75390625" style="117" customWidth="1"/>
    <col min="5" max="9" width="3.75390625" style="116" customWidth="1"/>
    <col min="10" max="10" width="3.75390625" style="132" customWidth="1"/>
    <col min="11" max="11" width="3.75390625" style="116" customWidth="1"/>
    <col min="12" max="12" width="3.75390625" style="132" customWidth="1"/>
    <col min="13" max="13" width="3.75390625" style="116" customWidth="1"/>
    <col min="14" max="19" width="3.75390625" style="115" customWidth="1"/>
    <col min="20" max="20" width="17.375" style="115" customWidth="1"/>
    <col min="21" max="26" width="8.125" style="116" customWidth="1"/>
    <col min="27" max="27" width="3.75390625" style="116" customWidth="1"/>
    <col min="28" max="16384" width="3.75390625" style="115" customWidth="1"/>
  </cols>
  <sheetData>
    <row r="1" spans="1:27" ht="24.75" customHeight="1">
      <c r="A1" s="191" t="s">
        <v>10</v>
      </c>
      <c r="B1" s="191"/>
      <c r="C1" s="191"/>
      <c r="D1" s="216" t="s">
        <v>85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92"/>
      <c r="P1" s="192"/>
      <c r="Q1" s="192"/>
      <c r="R1" s="193"/>
      <c r="S1" s="193"/>
      <c r="T1" s="145"/>
      <c r="U1" s="82"/>
      <c r="V1" s="82"/>
      <c r="W1" s="82"/>
      <c r="X1" s="82"/>
      <c r="Y1" s="82"/>
      <c r="Z1" s="82"/>
      <c r="AA1" s="82"/>
    </row>
    <row r="2" spans="1:27" ht="24.75" customHeight="1">
      <c r="A2" s="207" t="s">
        <v>25</v>
      </c>
      <c r="B2" s="208"/>
      <c r="C2" s="142" t="s">
        <v>86</v>
      </c>
      <c r="D2" s="199" t="s">
        <v>46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T2" s="145"/>
      <c r="U2" s="82" t="s">
        <v>49</v>
      </c>
      <c r="V2" s="82" t="s">
        <v>50</v>
      </c>
      <c r="W2" s="82" t="s">
        <v>58</v>
      </c>
      <c r="X2" s="82"/>
      <c r="Y2" s="82"/>
      <c r="Z2" s="82"/>
      <c r="AA2" s="82"/>
    </row>
    <row r="3" spans="1:27" ht="24.75" customHeight="1">
      <c r="A3" s="143">
        <f>RANDBETWEEN(1,7)</f>
        <v>5</v>
      </c>
      <c r="B3" s="143">
        <f>RANDBETWEEN(1,7)</f>
        <v>3</v>
      </c>
      <c r="C3" s="143">
        <f>GCD(A3,B3)</f>
        <v>1</v>
      </c>
      <c r="E3" s="111" t="s">
        <v>60</v>
      </c>
      <c r="F3" s="118" t="s">
        <v>61</v>
      </c>
      <c r="G3" s="118" t="s">
        <v>62</v>
      </c>
      <c r="H3" s="111" t="s">
        <v>63</v>
      </c>
      <c r="I3" s="119">
        <f>U3</f>
        <v>5</v>
      </c>
      <c r="J3" s="111" t="s">
        <v>61</v>
      </c>
      <c r="K3" s="111">
        <f>V3</f>
        <v>3</v>
      </c>
      <c r="L3" s="116"/>
      <c r="N3" s="120"/>
      <c r="O3" s="120"/>
      <c r="P3" s="120"/>
      <c r="Q3" s="120"/>
      <c r="T3" s="145"/>
      <c r="U3" s="82">
        <f aca="true" t="shared" si="0" ref="U3:V5">A3/$C3</f>
        <v>5</v>
      </c>
      <c r="V3" s="82">
        <f t="shared" si="0"/>
        <v>3</v>
      </c>
      <c r="W3" s="82">
        <f>SUM(U3:V3)</f>
        <v>8</v>
      </c>
      <c r="X3" s="82"/>
      <c r="Y3" s="82"/>
      <c r="Z3" s="82"/>
      <c r="AA3" s="82"/>
    </row>
    <row r="4" spans="1:27" ht="24.75" customHeight="1">
      <c r="A4" s="143">
        <f>RANDBETWEEN(1,7)</f>
        <v>4</v>
      </c>
      <c r="B4" s="143">
        <f>RANDBETWEEN(1,7)</f>
        <v>5</v>
      </c>
      <c r="C4" s="143">
        <f>GCD(A4,B4)</f>
        <v>1</v>
      </c>
      <c r="E4" s="111" t="s">
        <v>64</v>
      </c>
      <c r="F4" s="118" t="s">
        <v>61</v>
      </c>
      <c r="G4" s="118" t="s">
        <v>65</v>
      </c>
      <c r="H4" s="111" t="s">
        <v>63</v>
      </c>
      <c r="I4" s="119">
        <f>U4</f>
        <v>4</v>
      </c>
      <c r="J4" s="111" t="s">
        <v>61</v>
      </c>
      <c r="K4" s="111">
        <f>V4</f>
        <v>5</v>
      </c>
      <c r="L4" s="116"/>
      <c r="M4" s="120"/>
      <c r="N4" s="120"/>
      <c r="O4" s="120"/>
      <c r="P4" s="120"/>
      <c r="T4" s="145"/>
      <c r="U4" s="82">
        <f t="shared" si="0"/>
        <v>4</v>
      </c>
      <c r="V4" s="82">
        <f t="shared" si="0"/>
        <v>5</v>
      </c>
      <c r="W4" s="82">
        <f>SUM(U4:V4)</f>
        <v>9</v>
      </c>
      <c r="X4" s="82"/>
      <c r="Y4" s="82"/>
      <c r="Z4" s="82"/>
      <c r="AA4" s="82"/>
    </row>
    <row r="5" spans="1:27" ht="24.75" customHeight="1">
      <c r="A5" s="143">
        <f>RANDBETWEEN(1,7)</f>
        <v>1</v>
      </c>
      <c r="B5" s="143">
        <f>RANDBETWEEN(1,7)</f>
        <v>7</v>
      </c>
      <c r="C5" s="143">
        <f>GCD(A5,B5)</f>
        <v>1</v>
      </c>
      <c r="E5" s="111" t="s">
        <v>66</v>
      </c>
      <c r="F5" s="118" t="s">
        <v>61</v>
      </c>
      <c r="G5" s="118" t="s">
        <v>67</v>
      </c>
      <c r="H5" s="111" t="s">
        <v>63</v>
      </c>
      <c r="I5" s="119">
        <f>U5</f>
        <v>1</v>
      </c>
      <c r="J5" s="111" t="s">
        <v>61</v>
      </c>
      <c r="K5" s="111">
        <f>V5</f>
        <v>7</v>
      </c>
      <c r="L5" s="116"/>
      <c r="M5" s="120"/>
      <c r="N5" s="120"/>
      <c r="O5" s="120"/>
      <c r="P5" s="120"/>
      <c r="T5" s="145"/>
      <c r="U5" s="82">
        <f t="shared" si="0"/>
        <v>1</v>
      </c>
      <c r="V5" s="82">
        <f t="shared" si="0"/>
        <v>7</v>
      </c>
      <c r="W5" s="82">
        <f>SUM(U5:V5)</f>
        <v>8</v>
      </c>
      <c r="X5" s="82"/>
      <c r="Y5" s="82"/>
      <c r="Z5" s="82"/>
      <c r="AA5" s="82"/>
    </row>
    <row r="6" spans="1:27" ht="24.75" customHeight="1">
      <c r="A6" s="144"/>
      <c r="B6" s="144"/>
      <c r="C6" s="144"/>
      <c r="D6" s="194" t="s">
        <v>51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6"/>
      <c r="S6" s="196"/>
      <c r="T6" s="145"/>
      <c r="U6" s="82"/>
      <c r="V6" s="82"/>
      <c r="W6" s="82"/>
      <c r="X6" s="82"/>
      <c r="Y6" s="82"/>
      <c r="Z6" s="82"/>
      <c r="AA6" s="82"/>
    </row>
    <row r="7" spans="1:27" ht="24.75" customHeight="1">
      <c r="A7" s="143">
        <f>RANDBETWEEN(1,3)</f>
        <v>1</v>
      </c>
      <c r="B7" s="143"/>
      <c r="C7" s="143"/>
      <c r="D7" s="117" t="s">
        <v>68</v>
      </c>
      <c r="E7" s="197" t="str">
        <f>IF(A7=1,T7,IF(A7=2,T8,T9))</f>
        <v>△ABD : △ACD</v>
      </c>
      <c r="F7" s="196"/>
      <c r="G7" s="196"/>
      <c r="H7" s="196"/>
      <c r="I7" s="198" t="s">
        <v>174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45" t="s">
        <v>87</v>
      </c>
      <c r="U7" s="82"/>
      <c r="V7" s="82"/>
      <c r="W7" s="82"/>
      <c r="X7" s="82"/>
      <c r="Y7" s="82"/>
      <c r="Z7" s="82"/>
      <c r="AA7" s="82"/>
    </row>
    <row r="8" spans="1:27" s="59" customFormat="1" ht="24.75" customHeight="1">
      <c r="A8" s="143"/>
      <c r="B8" s="144"/>
      <c r="C8" s="144"/>
      <c r="D8" s="117"/>
      <c r="E8" s="116"/>
      <c r="G8" s="113">
        <f>IF($A7=1,U3,IF($A7=2,U4,U5))</f>
        <v>5</v>
      </c>
      <c r="H8" s="113" t="s">
        <v>69</v>
      </c>
      <c r="I8" s="113">
        <f>IF($A7=1,V3,IF($A7=2,V4,V5))</f>
        <v>3</v>
      </c>
      <c r="J8" s="34"/>
      <c r="K8" s="24"/>
      <c r="L8" s="34"/>
      <c r="M8" s="122"/>
      <c r="N8" s="122"/>
      <c r="O8" s="122"/>
      <c r="P8" s="122"/>
      <c r="T8" s="145" t="s">
        <v>88</v>
      </c>
      <c r="U8" s="82"/>
      <c r="V8" s="82"/>
      <c r="W8" s="82"/>
      <c r="X8" s="82"/>
      <c r="Y8" s="82"/>
      <c r="Z8" s="82"/>
      <c r="AA8" s="82"/>
    </row>
    <row r="9" spans="1:27" s="59" customFormat="1" ht="24.75" customHeight="1">
      <c r="A9" s="143"/>
      <c r="B9" s="144"/>
      <c r="C9" s="144"/>
      <c r="D9" s="26"/>
      <c r="E9" s="24"/>
      <c r="F9" s="24"/>
      <c r="G9" s="24"/>
      <c r="H9" s="24"/>
      <c r="I9" s="125">
        <f>IF($B9=0,"",IF($A9^2-4*$B9&lt;0,-$B9,$B9))</f>
      </c>
      <c r="J9" s="34"/>
      <c r="K9" s="24"/>
      <c r="L9" s="34"/>
      <c r="M9" s="122"/>
      <c r="N9" s="122"/>
      <c r="O9" s="122"/>
      <c r="P9" s="122"/>
      <c r="T9" s="145" t="s">
        <v>89</v>
      </c>
      <c r="U9" s="82"/>
      <c r="V9" s="82"/>
      <c r="W9" s="82"/>
      <c r="X9" s="82"/>
      <c r="Y9" s="82"/>
      <c r="Z9" s="82"/>
      <c r="AA9" s="82"/>
    </row>
    <row r="10" spans="1:27" s="59" customFormat="1" ht="24.75" customHeight="1">
      <c r="A10" s="143"/>
      <c r="B10" s="144"/>
      <c r="C10" s="144"/>
      <c r="D10" s="26"/>
      <c r="E10" s="24"/>
      <c r="F10" s="24"/>
      <c r="G10" s="24"/>
      <c r="H10" s="24"/>
      <c r="I10" s="125">
        <f>IF($B10=0,"",IF($A10^2-4*$B10&lt;0,-$B10,$B10))</f>
      </c>
      <c r="J10" s="34"/>
      <c r="K10" s="24"/>
      <c r="L10" s="34"/>
      <c r="M10" s="122"/>
      <c r="N10" s="122"/>
      <c r="O10" s="122"/>
      <c r="P10" s="122"/>
      <c r="T10" s="145"/>
      <c r="U10" s="82" t="s">
        <v>52</v>
      </c>
      <c r="V10" s="82" t="s">
        <v>53</v>
      </c>
      <c r="W10" s="82" t="s">
        <v>59</v>
      </c>
      <c r="X10" s="82" t="s">
        <v>54</v>
      </c>
      <c r="Y10" s="82" t="s">
        <v>55</v>
      </c>
      <c r="Z10" s="82" t="s">
        <v>56</v>
      </c>
      <c r="AA10" s="82"/>
    </row>
    <row r="11" spans="1:27" s="59" customFormat="1" ht="24.75" customHeight="1">
      <c r="A11" s="143">
        <f>RANDBETWEEN(1,3)</f>
        <v>1</v>
      </c>
      <c r="B11" s="144"/>
      <c r="C11" s="144"/>
      <c r="D11" s="26" t="s">
        <v>70</v>
      </c>
      <c r="E11" s="201" t="str">
        <f>IF(A11=1,T11,IF(A11=2,T12,T13))</f>
        <v>△BDF</v>
      </c>
      <c r="F11" s="201"/>
      <c r="G11" s="202" t="s">
        <v>175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45" t="s">
        <v>90</v>
      </c>
      <c r="U11" s="146">
        <f>U3*V5</f>
        <v>35</v>
      </c>
      <c r="V11" s="146">
        <f>W3*W5</f>
        <v>64</v>
      </c>
      <c r="W11" s="82">
        <f>GCD(U11,V11)</f>
        <v>1</v>
      </c>
      <c r="X11" s="82">
        <f aca="true" t="shared" si="1" ref="X11:Y13">U11/$W11</f>
        <v>35</v>
      </c>
      <c r="Y11" s="82">
        <f t="shared" si="1"/>
        <v>64</v>
      </c>
      <c r="Z11" s="147">
        <f>X11/Y11</f>
        <v>0.546875</v>
      </c>
      <c r="AA11" s="82"/>
    </row>
    <row r="12" spans="1:27" s="59" customFormat="1" ht="24.75" customHeight="1">
      <c r="A12" s="143"/>
      <c r="B12" s="144"/>
      <c r="C12" s="144"/>
      <c r="D12" s="26"/>
      <c r="E12" s="24"/>
      <c r="F12" s="209">
        <f>IF($A11=1,Z11,IF($A11=2,Z12,Z13))</f>
        <v>0.546875</v>
      </c>
      <c r="G12" s="209"/>
      <c r="H12" s="179"/>
      <c r="I12" s="114" t="s">
        <v>57</v>
      </c>
      <c r="J12" s="34"/>
      <c r="K12" s="24"/>
      <c r="L12" s="34"/>
      <c r="M12" s="122"/>
      <c r="N12" s="122"/>
      <c r="O12" s="122"/>
      <c r="P12" s="122"/>
      <c r="T12" s="145" t="s">
        <v>91</v>
      </c>
      <c r="U12" s="146">
        <f>U4*V3</f>
        <v>12</v>
      </c>
      <c r="V12" s="146">
        <f>W4*W3</f>
        <v>72</v>
      </c>
      <c r="W12" s="82">
        <f>GCD(U12,V12)</f>
        <v>12</v>
      </c>
      <c r="X12" s="82">
        <f t="shared" si="1"/>
        <v>1</v>
      </c>
      <c r="Y12" s="82">
        <f t="shared" si="1"/>
        <v>6</v>
      </c>
      <c r="Z12" s="147">
        <f>X12/Y12</f>
        <v>0.16666666666666666</v>
      </c>
      <c r="AA12" s="82"/>
    </row>
    <row r="13" spans="1:27" s="59" customFormat="1" ht="24.75" customHeight="1">
      <c r="A13" s="143"/>
      <c r="B13" s="144"/>
      <c r="C13" s="144"/>
      <c r="D13" s="26"/>
      <c r="E13" s="24"/>
      <c r="F13" s="24"/>
      <c r="G13" s="24"/>
      <c r="H13" s="24"/>
      <c r="I13" s="125">
        <f>IF($B13=0,"",IF($A13^2-4*$B13&lt;0,-$B13,$B13))</f>
      </c>
      <c r="J13" s="34"/>
      <c r="K13" s="24"/>
      <c r="L13" s="34"/>
      <c r="M13" s="122"/>
      <c r="N13" s="122"/>
      <c r="O13" s="122"/>
      <c r="P13" s="122"/>
      <c r="T13" s="145" t="s">
        <v>92</v>
      </c>
      <c r="U13" s="146">
        <f>U5*V4</f>
        <v>5</v>
      </c>
      <c r="V13" s="146">
        <f>W5*W4</f>
        <v>72</v>
      </c>
      <c r="W13" s="82">
        <f>GCD(U13,V13)</f>
        <v>1</v>
      </c>
      <c r="X13" s="82">
        <f t="shared" si="1"/>
        <v>5</v>
      </c>
      <c r="Y13" s="82">
        <f t="shared" si="1"/>
        <v>72</v>
      </c>
      <c r="Z13" s="147">
        <f>X13/Y13</f>
        <v>0.06944444444444445</v>
      </c>
      <c r="AA13" s="82"/>
    </row>
    <row r="14" spans="1:27" s="59" customFormat="1" ht="24.75" customHeight="1">
      <c r="A14" s="143"/>
      <c r="B14" s="144"/>
      <c r="C14" s="144"/>
      <c r="D14" s="26"/>
      <c r="E14" s="24"/>
      <c r="F14" s="24"/>
      <c r="G14" s="24"/>
      <c r="H14" s="24"/>
      <c r="I14" s="125">
        <f>IF($B14=0,"",IF($A14^2-4*$B14&lt;0,-$B14,$B14))</f>
      </c>
      <c r="J14" s="34"/>
      <c r="K14" s="24"/>
      <c r="L14" s="34"/>
      <c r="M14" s="122"/>
      <c r="N14" s="122"/>
      <c r="O14" s="122"/>
      <c r="P14" s="122"/>
      <c r="T14" s="145"/>
      <c r="U14" s="82"/>
      <c r="V14" s="82"/>
      <c r="W14" s="82"/>
      <c r="X14" s="82"/>
      <c r="Y14" s="82"/>
      <c r="Z14" s="82"/>
      <c r="AA14" s="82"/>
    </row>
    <row r="15" spans="1:27" s="59" customFormat="1" ht="24.75" customHeight="1">
      <c r="A15" s="123"/>
      <c r="B15" s="123"/>
      <c r="C15" s="123"/>
      <c r="D15" s="26" t="s">
        <v>71</v>
      </c>
      <c r="E15" s="204" t="s">
        <v>176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145"/>
      <c r="U15" s="82" t="s">
        <v>93</v>
      </c>
      <c r="V15" s="147">
        <f>SUM(Z11:Z13)</f>
        <v>0.782986111111111</v>
      </c>
      <c r="W15" s="82"/>
      <c r="X15" s="82"/>
      <c r="Y15" s="82"/>
      <c r="Z15" s="82"/>
      <c r="AA15" s="82"/>
    </row>
    <row r="16" spans="1:27" s="59" customFormat="1" ht="24.75" customHeight="1">
      <c r="A16" s="124"/>
      <c r="B16" s="124"/>
      <c r="C16" s="124"/>
      <c r="D16" s="26"/>
      <c r="E16" s="127"/>
      <c r="F16" s="180">
        <f>V16</f>
        <v>0.21701388888888895</v>
      </c>
      <c r="G16" s="181"/>
      <c r="H16" s="181"/>
      <c r="I16" s="141" t="s">
        <v>57</v>
      </c>
      <c r="J16" s="127"/>
      <c r="K16" s="24"/>
      <c r="L16" s="34"/>
      <c r="T16" s="145"/>
      <c r="U16" s="82" t="s">
        <v>94</v>
      </c>
      <c r="V16" s="147">
        <f>1-V15</f>
        <v>0.21701388888888895</v>
      </c>
      <c r="W16" s="146"/>
      <c r="X16" s="82"/>
      <c r="Y16" s="82"/>
      <c r="Z16" s="82"/>
      <c r="AA16" s="82"/>
    </row>
    <row r="17" spans="7:27" s="59" customFormat="1" ht="24.75" customHeight="1">
      <c r="G17" s="24"/>
      <c r="K17" s="24"/>
      <c r="T17" s="145"/>
      <c r="U17" s="82"/>
      <c r="V17" s="146"/>
      <c r="W17" s="82"/>
      <c r="X17" s="82"/>
      <c r="Y17" s="82"/>
      <c r="Z17" s="82"/>
      <c r="AA17" s="82"/>
    </row>
    <row r="18" spans="7:27" s="59" customFormat="1" ht="24.75" customHeight="1">
      <c r="G18" s="24"/>
      <c r="K18" s="24"/>
      <c r="T18" s="145"/>
      <c r="U18" s="82"/>
      <c r="V18" s="82"/>
      <c r="W18" s="82"/>
      <c r="X18" s="82"/>
      <c r="Y18" s="82"/>
      <c r="Z18" s="82"/>
      <c r="AA18" s="82"/>
    </row>
    <row r="19" spans="7:27" s="59" customFormat="1" ht="24.75" customHeight="1">
      <c r="G19" s="24"/>
      <c r="K19" s="24"/>
      <c r="U19" s="24"/>
      <c r="V19" s="24"/>
      <c r="W19" s="24"/>
      <c r="X19" s="24"/>
      <c r="Y19" s="24"/>
      <c r="Z19" s="24"/>
      <c r="AA19" s="24"/>
    </row>
    <row r="20" spans="7:27" s="59" customFormat="1" ht="24.75" customHeight="1">
      <c r="G20" s="24"/>
      <c r="K20" s="24"/>
      <c r="U20" s="24"/>
      <c r="V20" s="24"/>
      <c r="W20" s="24"/>
      <c r="X20" s="24"/>
      <c r="Y20" s="24"/>
      <c r="Z20" s="24"/>
      <c r="AA20" s="24"/>
    </row>
    <row r="21" spans="7:27" s="59" customFormat="1" ht="24.75" customHeight="1">
      <c r="G21" s="24"/>
      <c r="K21" s="24"/>
      <c r="U21" s="24"/>
      <c r="V21" s="24"/>
      <c r="W21" s="24"/>
      <c r="X21" s="24"/>
      <c r="Y21" s="24"/>
      <c r="Z21" s="24"/>
      <c r="AA21" s="24"/>
    </row>
    <row r="22" spans="7:27" s="59" customFormat="1" ht="24.75" customHeight="1">
      <c r="G22" s="24"/>
      <c r="K22" s="24"/>
      <c r="U22" s="24"/>
      <c r="V22" s="24"/>
      <c r="W22" s="24"/>
      <c r="X22" s="24"/>
      <c r="Y22" s="24"/>
      <c r="Z22" s="24"/>
      <c r="AA22" s="24"/>
    </row>
    <row r="23" spans="1:27" s="59" customFormat="1" ht="24.75" customHeight="1">
      <c r="A23" s="124"/>
      <c r="B23" s="124"/>
      <c r="C23" s="124"/>
      <c r="D23" s="26"/>
      <c r="E23" s="24"/>
      <c r="F23" s="24"/>
      <c r="G23" s="24"/>
      <c r="H23" s="24"/>
      <c r="I23" s="24"/>
      <c r="J23" s="34"/>
      <c r="K23" s="24"/>
      <c r="L23" s="34"/>
      <c r="M23" s="24"/>
      <c r="U23" s="24"/>
      <c r="V23" s="24"/>
      <c r="W23" s="24"/>
      <c r="X23" s="24"/>
      <c r="Y23" s="24"/>
      <c r="Z23" s="24"/>
      <c r="AA23" s="24"/>
    </row>
    <row r="24" spans="1:27" s="59" customFormat="1" ht="24.75" customHeight="1">
      <c r="A24" s="124"/>
      <c r="B24" s="124"/>
      <c r="C24" s="124"/>
      <c r="D24" s="26"/>
      <c r="E24" s="24"/>
      <c r="F24" s="24"/>
      <c r="G24" s="24"/>
      <c r="H24" s="24"/>
      <c r="I24" s="24"/>
      <c r="J24" s="34"/>
      <c r="K24" s="24"/>
      <c r="L24" s="34"/>
      <c r="M24" s="24"/>
      <c r="U24" s="24"/>
      <c r="V24" s="24"/>
      <c r="W24" s="24"/>
      <c r="X24" s="24"/>
      <c r="Y24" s="24"/>
      <c r="Z24" s="24"/>
      <c r="AA24" s="24"/>
    </row>
    <row r="25" spans="1:27" s="59" customFormat="1" ht="24.75" customHeight="1">
      <c r="A25" s="124"/>
      <c r="B25" s="124"/>
      <c r="C25" s="124"/>
      <c r="D25" s="26"/>
      <c r="E25" s="24"/>
      <c r="F25" s="24"/>
      <c r="G25" s="24"/>
      <c r="H25" s="24"/>
      <c r="I25" s="24"/>
      <c r="J25" s="34"/>
      <c r="K25" s="24"/>
      <c r="L25" s="128"/>
      <c r="M25" s="128"/>
      <c r="N25" s="129"/>
      <c r="O25" s="128"/>
      <c r="P25" s="122"/>
      <c r="Q25" s="122"/>
      <c r="R25" s="122"/>
      <c r="S25" s="122"/>
      <c r="U25" s="24"/>
      <c r="V25" s="24"/>
      <c r="W25" s="24"/>
      <c r="X25" s="24"/>
      <c r="Y25" s="24"/>
      <c r="Z25" s="24"/>
      <c r="AA25" s="24"/>
    </row>
    <row r="26" spans="1:19" ht="24.75" customHeight="1">
      <c r="A26" s="124"/>
      <c r="B26" s="124"/>
      <c r="C26" s="124"/>
      <c r="D26" s="216" t="s">
        <v>48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192"/>
      <c r="P26" s="192"/>
      <c r="Q26" s="192"/>
      <c r="R26" s="193"/>
      <c r="S26" s="193"/>
    </row>
    <row r="27" spans="1:14" ht="24.75" customHeight="1">
      <c r="A27" s="121"/>
      <c r="B27" s="121"/>
      <c r="C27" s="121"/>
      <c r="D27" s="199" t="s">
        <v>46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5:17" ht="24.75" customHeight="1">
      <c r="E28" s="111" t="s">
        <v>72</v>
      </c>
      <c r="F28" s="118" t="s">
        <v>47</v>
      </c>
      <c r="G28" s="118" t="s">
        <v>73</v>
      </c>
      <c r="H28" s="111" t="s">
        <v>14</v>
      </c>
      <c r="I28" s="119">
        <f aca="true" t="shared" si="2" ref="I28:K30">I3</f>
        <v>5</v>
      </c>
      <c r="J28" s="119" t="str">
        <f t="shared" si="2"/>
        <v>:</v>
      </c>
      <c r="K28" s="130">
        <f t="shared" si="2"/>
        <v>3</v>
      </c>
      <c r="L28" s="116"/>
      <c r="N28" s="120"/>
      <c r="O28" s="120"/>
      <c r="P28" s="120"/>
      <c r="Q28" s="120"/>
    </row>
    <row r="29" spans="5:16" ht="24.75" customHeight="1">
      <c r="E29" s="111" t="s">
        <v>74</v>
      </c>
      <c r="F29" s="118" t="s">
        <v>47</v>
      </c>
      <c r="G29" s="118" t="s">
        <v>75</v>
      </c>
      <c r="H29" s="111" t="s">
        <v>14</v>
      </c>
      <c r="I29" s="119">
        <f t="shared" si="2"/>
        <v>4</v>
      </c>
      <c r="J29" s="119" t="str">
        <f t="shared" si="2"/>
        <v>:</v>
      </c>
      <c r="K29" s="130">
        <f t="shared" si="2"/>
        <v>5</v>
      </c>
      <c r="L29" s="116"/>
      <c r="M29" s="120"/>
      <c r="N29" s="120"/>
      <c r="O29" s="120"/>
      <c r="P29" s="120"/>
    </row>
    <row r="30" spans="5:16" ht="24.75" customHeight="1">
      <c r="E30" s="111" t="s">
        <v>76</v>
      </c>
      <c r="F30" s="118" t="s">
        <v>47</v>
      </c>
      <c r="G30" s="118" t="s">
        <v>77</v>
      </c>
      <c r="H30" s="111" t="s">
        <v>14</v>
      </c>
      <c r="I30" s="119">
        <f t="shared" si="2"/>
        <v>1</v>
      </c>
      <c r="J30" s="119" t="str">
        <f t="shared" si="2"/>
        <v>:</v>
      </c>
      <c r="K30" s="130">
        <f t="shared" si="2"/>
        <v>7</v>
      </c>
      <c r="L30" s="116"/>
      <c r="M30" s="120"/>
      <c r="N30" s="120"/>
      <c r="O30" s="120"/>
      <c r="P30" s="120"/>
    </row>
    <row r="31" spans="4:19" ht="24.75" customHeight="1">
      <c r="D31" s="194" t="s">
        <v>51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6"/>
      <c r="S31" s="196"/>
    </row>
    <row r="32" spans="4:19" ht="24.75" customHeight="1">
      <c r="D32" s="117" t="s">
        <v>68</v>
      </c>
      <c r="E32" s="197" t="str">
        <f>E7</f>
        <v>△ABD : △ACD</v>
      </c>
      <c r="F32" s="196"/>
      <c r="G32" s="196"/>
      <c r="H32" s="196"/>
      <c r="I32" s="198" t="s">
        <v>174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</row>
    <row r="33" spans="6:16" ht="24.75" customHeight="1">
      <c r="F33" s="118"/>
      <c r="I33" s="131">
        <f>IF($B33=0,"",IF($A33^2-4*$B33&lt;0,-$B33,$B33))</f>
      </c>
      <c r="M33" s="120"/>
      <c r="N33" s="120"/>
      <c r="O33" s="120"/>
      <c r="P33" s="120"/>
    </row>
    <row r="34" spans="6:16" ht="24.75" customHeight="1">
      <c r="F34" s="118"/>
      <c r="I34" s="131">
        <f>IF($B34=0,"",IF($A34^2-4*$B34&lt;0,-$B34,$B34))</f>
      </c>
      <c r="M34" s="120"/>
      <c r="N34" s="120"/>
      <c r="O34" s="120"/>
      <c r="P34" s="120"/>
    </row>
    <row r="35" spans="6:16" ht="24.75" customHeight="1">
      <c r="F35" s="118"/>
      <c r="I35" s="131">
        <f>IF($B35=0,"",IF($A35^2-4*$B35&lt;0,-$B35,$B35))</f>
      </c>
      <c r="M35" s="120"/>
      <c r="N35" s="120"/>
      <c r="O35" s="120"/>
      <c r="P35" s="120"/>
    </row>
    <row r="36" spans="4:19" ht="24.75" customHeight="1">
      <c r="D36" s="117" t="s">
        <v>78</v>
      </c>
      <c r="E36" s="182" t="str">
        <f>E11</f>
        <v>△BDF</v>
      </c>
      <c r="F36" s="182"/>
      <c r="G36" s="202" t="s">
        <v>175</v>
      </c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</row>
    <row r="37" spans="9:16" ht="24.75" customHeight="1">
      <c r="I37" s="131">
        <f>IF($B37=0,"",IF($A37^2-4*$B37&lt;0,-$B37,$B37))</f>
      </c>
      <c r="M37" s="120"/>
      <c r="N37" s="120"/>
      <c r="O37" s="120"/>
      <c r="P37" s="120"/>
    </row>
    <row r="38" spans="1:16" ht="24.75" customHeight="1">
      <c r="A38" s="132"/>
      <c r="B38" s="133"/>
      <c r="C38" s="133"/>
      <c r="I38" s="131">
        <f>IF($B38=0,"",IF($A38^2-4*$B38&lt;0,-$B38,$B38))</f>
      </c>
      <c r="M38" s="120"/>
      <c r="N38" s="120"/>
      <c r="O38" s="120"/>
      <c r="P38" s="120"/>
    </row>
    <row r="39" spans="1:16" ht="24.75" customHeight="1">
      <c r="A39" s="132"/>
      <c r="B39" s="133"/>
      <c r="C39" s="133"/>
      <c r="I39" s="131">
        <f>IF($B39=0,"",IF($A39^2-4*$B39&lt;0,-$B39,$B39))</f>
      </c>
      <c r="M39" s="120"/>
      <c r="N39" s="120"/>
      <c r="O39" s="120"/>
      <c r="P39" s="120"/>
    </row>
    <row r="40" spans="1:19" ht="24.75" customHeight="1">
      <c r="A40" s="132"/>
      <c r="B40" s="133"/>
      <c r="C40" s="133"/>
      <c r="D40" s="117" t="s">
        <v>79</v>
      </c>
      <c r="E40" s="204" t="s">
        <v>176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</row>
    <row r="41" spans="1:13" ht="24.75" customHeight="1">
      <c r="A41" s="132"/>
      <c r="B41" s="133"/>
      <c r="C41" s="133"/>
      <c r="E41" s="111"/>
      <c r="F41" s="118"/>
      <c r="G41" s="118"/>
      <c r="H41" s="111"/>
      <c r="I41" s="131"/>
      <c r="J41" s="111"/>
      <c r="M41" s="115"/>
    </row>
    <row r="42" spans="1:13" ht="24.75" customHeight="1">
      <c r="A42" s="132"/>
      <c r="B42" s="133"/>
      <c r="C42" s="133"/>
      <c r="D42" s="115"/>
      <c r="E42" s="115"/>
      <c r="F42" s="118"/>
      <c r="H42" s="115"/>
      <c r="I42" s="115"/>
      <c r="J42" s="115"/>
      <c r="L42" s="115"/>
      <c r="M42" s="115"/>
    </row>
    <row r="43" spans="1:13" ht="24.75" customHeight="1">
      <c r="A43" s="132"/>
      <c r="B43" s="133"/>
      <c r="C43" s="133"/>
      <c r="D43" s="115"/>
      <c r="E43" s="115"/>
      <c r="F43" s="118"/>
      <c r="H43" s="115"/>
      <c r="I43" s="115"/>
      <c r="J43" s="115"/>
      <c r="L43" s="115"/>
      <c r="M43" s="115"/>
    </row>
    <row r="44" spans="1:13" ht="24.75" customHeight="1">
      <c r="A44" s="132"/>
      <c r="B44" s="133"/>
      <c r="C44" s="133"/>
      <c r="D44" s="115"/>
      <c r="E44" s="115"/>
      <c r="F44" s="115"/>
      <c r="H44" s="115"/>
      <c r="I44" s="115"/>
      <c r="J44" s="115"/>
      <c r="L44" s="115"/>
      <c r="M44" s="115"/>
    </row>
    <row r="45" spans="1:13" ht="24.75" customHeight="1">
      <c r="A45" s="132"/>
      <c r="B45" s="133"/>
      <c r="C45" s="133"/>
      <c r="D45" s="115"/>
      <c r="E45" s="115"/>
      <c r="F45" s="115"/>
      <c r="H45" s="115"/>
      <c r="I45" s="115"/>
      <c r="J45" s="115"/>
      <c r="L45" s="115"/>
      <c r="M45" s="115"/>
    </row>
    <row r="46" spans="1:13" ht="24.75" customHeight="1">
      <c r="A46" s="132"/>
      <c r="B46" s="133"/>
      <c r="C46" s="133"/>
      <c r="D46" s="115"/>
      <c r="E46" s="115"/>
      <c r="F46" s="115"/>
      <c r="H46" s="115"/>
      <c r="I46" s="115"/>
      <c r="J46" s="115"/>
      <c r="L46" s="115"/>
      <c r="M46" s="115"/>
    </row>
    <row r="47" spans="1:13" ht="24.75" customHeight="1">
      <c r="A47" s="132"/>
      <c r="B47" s="133"/>
      <c r="C47" s="133"/>
      <c r="D47" s="115"/>
      <c r="E47" s="115"/>
      <c r="F47" s="115"/>
      <c r="H47" s="115"/>
      <c r="I47" s="115"/>
      <c r="J47" s="115"/>
      <c r="L47" s="115"/>
      <c r="M47" s="115"/>
    </row>
    <row r="50" spans="12:13" ht="24.75" customHeight="1">
      <c r="L50" s="115"/>
      <c r="M50" s="115"/>
    </row>
    <row r="53" spans="12:19" ht="24.75" customHeight="1" thickBot="1">
      <c r="L53" s="206" t="s">
        <v>0</v>
      </c>
      <c r="M53" s="206"/>
      <c r="N53" s="134"/>
      <c r="O53" s="112"/>
      <c r="P53" s="135"/>
      <c r="Q53" s="135"/>
      <c r="R53" s="135"/>
      <c r="S53" s="135"/>
    </row>
  </sheetData>
  <sheetProtection password="E177" sheet="1" objects="1" scenarios="1"/>
  <mergeCells count="21">
    <mergeCell ref="E40:S40"/>
    <mergeCell ref="L53:M53"/>
    <mergeCell ref="A2:B2"/>
    <mergeCell ref="F12:H12"/>
    <mergeCell ref="F16:H16"/>
    <mergeCell ref="D31:S31"/>
    <mergeCell ref="E32:H32"/>
    <mergeCell ref="I32:S32"/>
    <mergeCell ref="E36:F36"/>
    <mergeCell ref="G36:S36"/>
    <mergeCell ref="D27:N27"/>
    <mergeCell ref="D2:N2"/>
    <mergeCell ref="D26:S26"/>
    <mergeCell ref="E11:F11"/>
    <mergeCell ref="G11:S11"/>
    <mergeCell ref="E15:S15"/>
    <mergeCell ref="A1:C1"/>
    <mergeCell ref="D1:S1"/>
    <mergeCell ref="D6:S6"/>
    <mergeCell ref="E7:H7"/>
    <mergeCell ref="I7:S7"/>
  </mergeCells>
  <printOptions/>
  <pageMargins left="0.3937007874015748" right="0.3937007874015748" top="0.5905511811023623" bottom="0.5905511811023623" header="0.11811023622047245" footer="0.11811023622047245"/>
  <pageSetup fitToHeight="2" horizontalDpi="600" verticalDpi="600" orientation="portrait" paperSize="13" r:id="rId1"/>
  <rowBreaks count="1" manualBreakCount="1">
    <brk id="25" min="3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4"/>
  <sheetViews>
    <sheetView zoomScale="75" zoomScaleNormal="75" workbookViewId="0" topLeftCell="A1">
      <selection activeCell="U23" sqref="U23"/>
    </sheetView>
  </sheetViews>
  <sheetFormatPr defaultColWidth="9.00390625" defaultRowHeight="24.75" customHeight="1"/>
  <cols>
    <col min="1" max="4" width="3.75390625" style="115" customWidth="1"/>
    <col min="5" max="5" width="3.75390625" style="117" customWidth="1"/>
    <col min="6" max="10" width="3.75390625" style="116" customWidth="1"/>
    <col min="11" max="11" width="3.75390625" style="132" customWidth="1"/>
    <col min="12" max="12" width="3.75390625" style="116" customWidth="1"/>
    <col min="13" max="13" width="3.75390625" style="132" customWidth="1"/>
    <col min="14" max="14" width="3.75390625" style="116" customWidth="1"/>
    <col min="15" max="16" width="3.75390625" style="115" customWidth="1"/>
    <col min="17" max="17" width="15.25390625" style="115" customWidth="1"/>
    <col min="18" max="20" width="3.75390625" style="115" customWidth="1"/>
    <col min="21" max="21" width="24.125" style="82" customWidth="1"/>
    <col min="22" max="22" width="7.125" style="82" customWidth="1"/>
    <col min="23" max="27" width="8.125" style="82" customWidth="1"/>
    <col min="28" max="28" width="8.125" style="116" customWidth="1"/>
    <col min="29" max="29" width="3.75390625" style="116" customWidth="1"/>
    <col min="30" max="16384" width="3.75390625" style="115" customWidth="1"/>
  </cols>
  <sheetData>
    <row r="1" spans="1:20" ht="24.75" customHeight="1">
      <c r="A1" s="191" t="s">
        <v>10</v>
      </c>
      <c r="B1" s="191"/>
      <c r="C1" s="191"/>
      <c r="D1" s="191"/>
      <c r="E1" s="216" t="s">
        <v>96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92"/>
      <c r="Q1" s="192"/>
      <c r="R1" s="192"/>
      <c r="S1" s="193"/>
      <c r="T1" s="193"/>
    </row>
    <row r="2" spans="1:23" ht="24.75" customHeight="1">
      <c r="A2" s="207" t="s">
        <v>25</v>
      </c>
      <c r="B2" s="208"/>
      <c r="C2" s="148" t="s">
        <v>128</v>
      </c>
      <c r="D2" s="142" t="s">
        <v>129</v>
      </c>
      <c r="E2" s="190" t="str">
        <f>"問：AD="&amp;C3&amp;"，BC="&amp;D3&amp;"，AD//BCである台形ABCDがある。"</f>
        <v>問：AD=2，BC=3，AD//BCである台形ABCDがある。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239"/>
      <c r="R2" s="239"/>
      <c r="S2" s="239"/>
      <c r="T2" s="239"/>
      <c r="U2" s="82" t="s">
        <v>86</v>
      </c>
      <c r="V2" s="82" t="s">
        <v>100</v>
      </c>
      <c r="W2" s="82" t="s">
        <v>101</v>
      </c>
    </row>
    <row r="3" spans="1:29" ht="24.75" customHeight="1">
      <c r="A3" s="143">
        <f>RANDBETWEEN(1,10)</f>
        <v>2</v>
      </c>
      <c r="B3" s="143">
        <f>RANDBETWEEN(1,10)</f>
        <v>3</v>
      </c>
      <c r="C3" s="143">
        <f>IF(A3=B3,A3,MIN(A3:B3))</f>
        <v>2</v>
      </c>
      <c r="D3" s="143">
        <f>IF(A3=B3,A3+1,MAX(A3:B3))</f>
        <v>3</v>
      </c>
      <c r="E3" s="194" t="s">
        <v>99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96"/>
      <c r="U3" s="82">
        <f>GCD(C3:D3)</f>
        <v>1</v>
      </c>
      <c r="V3" s="82">
        <f>C3/$U$3</f>
        <v>2</v>
      </c>
      <c r="W3" s="82">
        <f>D3/$U$3</f>
        <v>3</v>
      </c>
      <c r="AB3" s="115"/>
      <c r="AC3" s="115"/>
    </row>
    <row r="4" spans="1:29" ht="24.75" customHeight="1">
      <c r="A4" s="143">
        <f>RANDBETWEEN(1,4)</f>
        <v>1</v>
      </c>
      <c r="B4" s="143"/>
      <c r="C4" s="143"/>
      <c r="D4" s="143"/>
      <c r="E4" s="117" t="s">
        <v>68</v>
      </c>
      <c r="F4" s="197" t="str">
        <f>IF(A4=1,U4,IF(A4=2,U5,IF(A4=3,U6,U7)))</f>
        <v>AP : PC</v>
      </c>
      <c r="G4" s="183"/>
      <c r="H4" s="183"/>
      <c r="I4" s="198" t="s">
        <v>98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2" t="s">
        <v>110</v>
      </c>
      <c r="V4" s="82">
        <f>V3</f>
        <v>2</v>
      </c>
      <c r="W4" s="82">
        <f>W3</f>
        <v>3</v>
      </c>
      <c r="AB4" s="115"/>
      <c r="AC4" s="115"/>
    </row>
    <row r="5" spans="1:29" ht="24.75" customHeight="1">
      <c r="A5" s="143"/>
      <c r="B5" s="143"/>
      <c r="C5" s="143"/>
      <c r="D5" s="143"/>
      <c r="F5" s="130"/>
      <c r="G5" s="155">
        <f>IF(A4=1,V4,IF(A4=2,V5,IF(A4=3,V6,V7)))</f>
        <v>2</v>
      </c>
      <c r="H5" s="155" t="s">
        <v>95</v>
      </c>
      <c r="I5" s="155">
        <f>IF(A4=1,W4,IF(A4=2,W5,IF(A4=3,W6,W7)))</f>
        <v>3</v>
      </c>
      <c r="J5" s="130"/>
      <c r="K5" s="130"/>
      <c r="L5" s="130"/>
      <c r="M5" s="130"/>
      <c r="N5" s="150"/>
      <c r="O5" s="150"/>
      <c r="P5" s="150"/>
      <c r="Q5" s="120"/>
      <c r="U5" s="82" t="s">
        <v>111</v>
      </c>
      <c r="V5" s="82">
        <f>W3</f>
        <v>3</v>
      </c>
      <c r="W5" s="82">
        <f>V3</f>
        <v>2</v>
      </c>
      <c r="AB5" s="115"/>
      <c r="AC5" s="115"/>
    </row>
    <row r="6" spans="1:29" ht="24.75" customHeight="1">
      <c r="A6" s="144"/>
      <c r="B6" s="144"/>
      <c r="C6" s="144"/>
      <c r="D6" s="144"/>
      <c r="F6" s="130"/>
      <c r="G6" s="130"/>
      <c r="H6" s="130"/>
      <c r="I6" s="130"/>
      <c r="J6" s="130"/>
      <c r="K6" s="151"/>
      <c r="L6" s="130"/>
      <c r="M6" s="151"/>
      <c r="N6" s="130"/>
      <c r="O6" s="152"/>
      <c r="P6" s="152"/>
      <c r="U6" s="82" t="s">
        <v>112</v>
      </c>
      <c r="V6" s="82">
        <f>V3</f>
        <v>2</v>
      </c>
      <c r="W6" s="82">
        <f>W3</f>
        <v>3</v>
      </c>
      <c r="AB6" s="115"/>
      <c r="AC6" s="115"/>
    </row>
    <row r="7" spans="1:29" ht="24.75" customHeight="1">
      <c r="A7" s="143"/>
      <c r="B7" s="143"/>
      <c r="C7" s="143"/>
      <c r="D7" s="143"/>
      <c r="F7" s="130"/>
      <c r="G7" s="130"/>
      <c r="H7" s="130"/>
      <c r="I7" s="130"/>
      <c r="J7" s="130"/>
      <c r="K7" s="151"/>
      <c r="L7" s="130"/>
      <c r="M7" s="151"/>
      <c r="N7" s="130"/>
      <c r="O7" s="152"/>
      <c r="P7" s="152"/>
      <c r="U7" s="82" t="s">
        <v>113</v>
      </c>
      <c r="V7" s="82">
        <f>W3</f>
        <v>3</v>
      </c>
      <c r="W7" s="82">
        <f>V3</f>
        <v>2</v>
      </c>
      <c r="AB7" s="115"/>
      <c r="AC7" s="115"/>
    </row>
    <row r="8" spans="1:29" s="59" customFormat="1" ht="24.75" customHeight="1">
      <c r="A8" s="143">
        <f>RANDBETWEEN(0,1)</f>
        <v>1</v>
      </c>
      <c r="B8" s="144"/>
      <c r="C8" s="144"/>
      <c r="D8" s="144"/>
      <c r="E8" s="26" t="s">
        <v>70</v>
      </c>
      <c r="F8" s="212" t="str">
        <f>IF(A8=0,U8,U9)</f>
        <v>△PAB : △PBC : △PCD : △PDA</v>
      </c>
      <c r="G8" s="183"/>
      <c r="H8" s="183"/>
      <c r="I8" s="183"/>
      <c r="J8" s="183"/>
      <c r="K8" s="183"/>
      <c r="L8" s="183"/>
      <c r="M8" s="183" t="s">
        <v>107</v>
      </c>
      <c r="N8" s="183"/>
      <c r="O8" s="183"/>
      <c r="P8" s="183"/>
      <c r="Q8" s="183"/>
      <c r="R8" s="183"/>
      <c r="S8" s="183"/>
      <c r="T8" s="183"/>
      <c r="U8" s="82" t="s">
        <v>114</v>
      </c>
      <c r="V8" s="148">
        <f>V3^2</f>
        <v>4</v>
      </c>
      <c r="W8" s="148">
        <f>V3*W3</f>
        <v>6</v>
      </c>
      <c r="X8" s="148">
        <f>W3^2</f>
        <v>9</v>
      </c>
      <c r="Y8" s="148">
        <f>V3*W3</f>
        <v>6</v>
      </c>
      <c r="Z8" s="148"/>
      <c r="AA8" s="148"/>
      <c r="AB8" s="24"/>
      <c r="AC8" s="24"/>
    </row>
    <row r="9" spans="1:29" s="59" customFormat="1" ht="24.75" customHeight="1">
      <c r="A9" s="143"/>
      <c r="B9" s="144"/>
      <c r="C9" s="144"/>
      <c r="D9" s="144"/>
      <c r="E9" s="26"/>
      <c r="F9" s="126"/>
      <c r="G9" s="155">
        <f>IF(A8=0,V8,V9)</f>
        <v>6</v>
      </c>
      <c r="H9" s="155" t="s">
        <v>95</v>
      </c>
      <c r="I9" s="155">
        <f>IF(A8=0,W8,W9)</f>
        <v>9</v>
      </c>
      <c r="J9" s="155" t="s">
        <v>95</v>
      </c>
      <c r="K9" s="155">
        <f>IF(A8=0,X8,X9)</f>
        <v>6</v>
      </c>
      <c r="L9" s="155" t="s">
        <v>95</v>
      </c>
      <c r="M9" s="155">
        <f>IF(A8=0,Y8,Y9)</f>
        <v>4</v>
      </c>
      <c r="N9" s="154"/>
      <c r="O9" s="154"/>
      <c r="P9" s="154"/>
      <c r="Q9" s="122"/>
      <c r="U9" s="82" t="s">
        <v>115</v>
      </c>
      <c r="V9" s="148">
        <f>V3*W3</f>
        <v>6</v>
      </c>
      <c r="W9" s="148">
        <f>W3^2</f>
        <v>9</v>
      </c>
      <c r="X9" s="148">
        <f>V3*W3</f>
        <v>6</v>
      </c>
      <c r="Y9" s="148">
        <f>V3^2</f>
        <v>4</v>
      </c>
      <c r="Z9" s="148"/>
      <c r="AA9" s="148"/>
      <c r="AB9" s="24"/>
      <c r="AC9" s="24"/>
    </row>
    <row r="10" spans="1:29" s="59" customFormat="1" ht="24.75" customHeight="1">
      <c r="A10" s="143"/>
      <c r="B10" s="144"/>
      <c r="C10" s="144"/>
      <c r="D10" s="144"/>
      <c r="E10" s="26"/>
      <c r="F10" s="126"/>
      <c r="G10" s="126"/>
      <c r="H10" s="126"/>
      <c r="I10" s="126"/>
      <c r="J10" s="153">
        <f>IF($B10=0,"",IF($A10^2-4*$B10&lt;0,-$B10,$B10))</f>
      </c>
      <c r="K10" s="153"/>
      <c r="L10" s="126"/>
      <c r="M10" s="153"/>
      <c r="N10" s="154"/>
      <c r="O10" s="154"/>
      <c r="P10" s="154"/>
      <c r="Q10" s="122"/>
      <c r="U10" s="82"/>
      <c r="V10" s="82"/>
      <c r="W10" s="82"/>
      <c r="X10" s="82"/>
      <c r="Y10" s="82"/>
      <c r="Z10" s="82"/>
      <c r="AA10" s="82"/>
      <c r="AB10" s="24"/>
      <c r="AC10" s="24"/>
    </row>
    <row r="11" spans="1:27" s="59" customFormat="1" ht="24.75" customHeight="1">
      <c r="A11" s="145"/>
      <c r="B11" s="82"/>
      <c r="C11" s="145"/>
      <c r="D11" s="82"/>
      <c r="E11" s="24"/>
      <c r="F11" s="24"/>
      <c r="G11" s="24"/>
      <c r="H11" s="24"/>
      <c r="I11" s="24"/>
      <c r="J11" s="24"/>
      <c r="U11" s="82"/>
      <c r="V11" s="82"/>
      <c r="W11" s="82"/>
      <c r="X11" s="82"/>
      <c r="Y11" s="82"/>
      <c r="Z11" s="82"/>
      <c r="AA11" s="82"/>
    </row>
    <row r="12" spans="1:27" s="59" customFormat="1" ht="24.75" customHeight="1">
      <c r="A12" s="145"/>
      <c r="B12" s="82"/>
      <c r="C12" s="145"/>
      <c r="D12" s="82"/>
      <c r="E12" s="184" t="s">
        <v>102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3"/>
      <c r="U12" s="82"/>
      <c r="V12" s="82" t="s">
        <v>116</v>
      </c>
      <c r="W12" s="82">
        <f>SUM(V3:W3)</f>
        <v>5</v>
      </c>
      <c r="X12" s="82"/>
      <c r="Y12" s="82"/>
      <c r="Z12" s="82"/>
      <c r="AA12" s="82"/>
    </row>
    <row r="13" spans="1:27" s="59" customFormat="1" ht="24.75" customHeight="1">
      <c r="A13" s="145">
        <f>RANDBETWEEN(0,1)</f>
        <v>1</v>
      </c>
      <c r="B13" s="82"/>
      <c r="C13" s="145"/>
      <c r="D13" s="82"/>
      <c r="E13" s="26" t="s">
        <v>103</v>
      </c>
      <c r="F13" s="197" t="str">
        <f>IF(A13=0,U13,U14)</f>
        <v>PR : BC</v>
      </c>
      <c r="G13" s="183"/>
      <c r="H13" s="183"/>
      <c r="I13" s="198" t="s">
        <v>98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82" t="s">
        <v>117</v>
      </c>
      <c r="V13" s="82"/>
      <c r="W13" s="82"/>
      <c r="X13" s="82"/>
      <c r="Y13" s="82"/>
      <c r="Z13" s="82"/>
      <c r="AA13" s="82"/>
    </row>
    <row r="14" spans="1:29" s="59" customFormat="1" ht="24.75" customHeight="1">
      <c r="A14" s="143"/>
      <c r="B14" s="144"/>
      <c r="C14" s="144"/>
      <c r="D14" s="144"/>
      <c r="F14" s="126"/>
      <c r="G14" s="155">
        <f>V3</f>
        <v>2</v>
      </c>
      <c r="H14" s="155" t="s">
        <v>95</v>
      </c>
      <c r="I14" s="155">
        <f>W12</f>
        <v>5</v>
      </c>
      <c r="J14" s="153">
        <f>IF($B14=0,"",IF($A14^2-4*$B14&lt;0,-$B14,$B14))</f>
      </c>
      <c r="K14" s="153"/>
      <c r="L14" s="126"/>
      <c r="M14" s="153"/>
      <c r="N14" s="154"/>
      <c r="O14" s="154"/>
      <c r="P14" s="154"/>
      <c r="Q14" s="154"/>
      <c r="R14" s="157"/>
      <c r="S14" s="157"/>
      <c r="T14" s="157"/>
      <c r="U14" s="82" t="s">
        <v>118</v>
      </c>
      <c r="V14" s="82"/>
      <c r="W14" s="82"/>
      <c r="X14" s="82"/>
      <c r="Y14" s="82"/>
      <c r="Z14" s="82"/>
      <c r="AA14" s="82"/>
      <c r="AB14" s="24"/>
      <c r="AC14" s="24"/>
    </row>
    <row r="15" spans="1:29" s="59" customFormat="1" ht="24.75" customHeight="1">
      <c r="A15" s="143"/>
      <c r="B15" s="143"/>
      <c r="C15" s="143"/>
      <c r="D15" s="143"/>
      <c r="F15" s="15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82"/>
      <c r="V15" s="82"/>
      <c r="W15" s="82"/>
      <c r="X15" s="82"/>
      <c r="Y15" s="82"/>
      <c r="Z15" s="82"/>
      <c r="AA15" s="82"/>
      <c r="AB15" s="24"/>
      <c r="AC15" s="24"/>
    </row>
    <row r="16" spans="1:29" s="59" customFormat="1" ht="24.75" customHeight="1">
      <c r="A16" s="144"/>
      <c r="B16" s="144"/>
      <c r="C16" s="144"/>
      <c r="D16" s="144"/>
      <c r="F16" s="126"/>
      <c r="G16" s="164"/>
      <c r="H16" s="165"/>
      <c r="I16" s="165"/>
      <c r="J16" s="114"/>
      <c r="K16" s="126"/>
      <c r="L16" s="126"/>
      <c r="M16" s="153"/>
      <c r="N16" s="157"/>
      <c r="O16" s="157"/>
      <c r="P16" s="157"/>
      <c r="Q16" s="157"/>
      <c r="R16" s="157"/>
      <c r="S16" s="157"/>
      <c r="T16" s="157"/>
      <c r="U16" s="82"/>
      <c r="V16" s="82"/>
      <c r="W16" s="82"/>
      <c r="X16" s="82"/>
      <c r="Y16" s="82"/>
      <c r="Z16" s="82"/>
      <c r="AA16" s="82"/>
      <c r="AB16" s="24"/>
      <c r="AC16" s="24"/>
    </row>
    <row r="17" spans="1:29" s="59" customFormat="1" ht="24.75" customHeight="1">
      <c r="A17" s="145"/>
      <c r="B17" s="145"/>
      <c r="C17" s="145"/>
      <c r="D17" s="145"/>
      <c r="E17" s="26" t="s">
        <v>104</v>
      </c>
      <c r="F17" s="186" t="s">
        <v>108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82"/>
      <c r="V17" s="82" t="s">
        <v>52</v>
      </c>
      <c r="W17" s="82" t="s">
        <v>53</v>
      </c>
      <c r="X17" s="82" t="s">
        <v>119</v>
      </c>
      <c r="Y17" s="82"/>
      <c r="Z17" s="82"/>
      <c r="AA17" s="82"/>
      <c r="AB17" s="24"/>
      <c r="AC17" s="24"/>
    </row>
    <row r="18" spans="1:29" s="59" customFormat="1" ht="24.75" customHeight="1">
      <c r="A18" s="145"/>
      <c r="B18" s="145"/>
      <c r="C18" s="145"/>
      <c r="D18" s="145"/>
      <c r="F18" s="157"/>
      <c r="G18" s="155">
        <f>V19</f>
        <v>12</v>
      </c>
      <c r="H18" s="166" t="str">
        <f>IF(W19=1,"","/")</f>
        <v>/</v>
      </c>
      <c r="I18" s="166">
        <f>IF(W19=1,"",W19)</f>
        <v>5</v>
      </c>
      <c r="J18" s="157"/>
      <c r="K18" s="157"/>
      <c r="L18" s="126"/>
      <c r="M18" s="157"/>
      <c r="N18" s="157"/>
      <c r="O18" s="157"/>
      <c r="P18" s="157"/>
      <c r="Q18" s="157"/>
      <c r="R18" s="157"/>
      <c r="S18" s="157"/>
      <c r="T18" s="157"/>
      <c r="U18" s="82"/>
      <c r="V18" s="82">
        <f>D3*V3*2</f>
        <v>12</v>
      </c>
      <c r="W18" s="82">
        <f>W12</f>
        <v>5</v>
      </c>
      <c r="X18" s="82">
        <f>GCD(V18:W18)</f>
        <v>1</v>
      </c>
      <c r="Y18" s="82"/>
      <c r="Z18" s="82"/>
      <c r="AA18" s="82"/>
      <c r="AB18" s="116"/>
      <c r="AC18" s="116"/>
    </row>
    <row r="19" spans="1:29" s="59" customFormat="1" ht="24.75" customHeight="1">
      <c r="A19" s="145"/>
      <c r="B19" s="145"/>
      <c r="C19" s="145"/>
      <c r="D19" s="145"/>
      <c r="F19" s="157"/>
      <c r="G19" s="157"/>
      <c r="H19" s="126"/>
      <c r="I19" s="157"/>
      <c r="J19" s="157"/>
      <c r="K19" s="157"/>
      <c r="L19" s="126"/>
      <c r="M19" s="157"/>
      <c r="N19" s="157"/>
      <c r="O19" s="157"/>
      <c r="P19" s="157"/>
      <c r="Q19" s="157"/>
      <c r="R19" s="157"/>
      <c r="S19" s="157"/>
      <c r="T19" s="157"/>
      <c r="U19" s="82"/>
      <c r="V19" s="82">
        <f>V18/X18</f>
        <v>12</v>
      </c>
      <c r="W19" s="82">
        <f>W18/X18</f>
        <v>5</v>
      </c>
      <c r="X19" s="82"/>
      <c r="Y19" s="82"/>
      <c r="Z19" s="82"/>
      <c r="AA19" s="82"/>
      <c r="AB19" s="116"/>
      <c r="AC19" s="116"/>
    </row>
    <row r="20" spans="1:29" s="59" customFormat="1" ht="24.75" customHeight="1">
      <c r="A20" s="145"/>
      <c r="B20" s="145"/>
      <c r="C20" s="145"/>
      <c r="D20" s="145"/>
      <c r="F20" s="157"/>
      <c r="G20" s="157"/>
      <c r="H20" s="126"/>
      <c r="I20" s="157"/>
      <c r="J20" s="157"/>
      <c r="K20" s="157"/>
      <c r="L20" s="126"/>
      <c r="M20" s="157"/>
      <c r="N20" s="157"/>
      <c r="O20" s="157"/>
      <c r="P20" s="157"/>
      <c r="Q20" s="157"/>
      <c r="R20" s="157"/>
      <c r="S20" s="157"/>
      <c r="T20" s="157"/>
      <c r="U20" s="82"/>
      <c r="V20" s="82"/>
      <c r="W20" s="82"/>
      <c r="X20" s="82"/>
      <c r="Y20" s="82"/>
      <c r="Z20" s="82"/>
      <c r="AA20" s="82"/>
      <c r="AB20" s="116"/>
      <c r="AC20" s="116"/>
    </row>
    <row r="21" spans="1:29" s="59" customFormat="1" ht="24.75" customHeight="1">
      <c r="A21" s="145">
        <f>RANDBETWEEN(1,4)</f>
        <v>1</v>
      </c>
      <c r="B21" s="145"/>
      <c r="C21" s="145"/>
      <c r="D21" s="145"/>
      <c r="E21" s="26" t="s">
        <v>105</v>
      </c>
      <c r="F21" s="187" t="str">
        <f>IF(A21=1,V21,IF(A21=2,W21,IF(A21=3,X21,Y21)))</f>
        <v>△PAQ</v>
      </c>
      <c r="G21" s="187"/>
      <c r="H21" s="188" t="s">
        <v>109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82"/>
      <c r="V21" s="82" t="s">
        <v>120</v>
      </c>
      <c r="W21" s="82" t="s">
        <v>121</v>
      </c>
      <c r="X21" s="82" t="s">
        <v>122</v>
      </c>
      <c r="Y21" s="82" t="s">
        <v>123</v>
      </c>
      <c r="Z21" s="82"/>
      <c r="AA21" s="82"/>
      <c r="AB21" s="116"/>
      <c r="AC21" s="116"/>
    </row>
    <row r="22" spans="1:29" s="59" customFormat="1" ht="24.75" customHeight="1">
      <c r="A22" s="145"/>
      <c r="B22" s="145"/>
      <c r="C22" s="145"/>
      <c r="D22" s="145"/>
      <c r="E22" s="26"/>
      <c r="F22" s="157"/>
      <c r="G22" s="243">
        <f>IF(A21=1,V25,IF(A21=2,W25,IF(A21=3,X25,Y25)))</f>
        <v>12</v>
      </c>
      <c r="H22" s="183"/>
      <c r="I22" s="166" t="s">
        <v>106</v>
      </c>
      <c r="J22" s="244">
        <f>V26</f>
        <v>125</v>
      </c>
      <c r="K22" s="185"/>
      <c r="L22" s="126"/>
      <c r="M22" s="157"/>
      <c r="N22" s="157"/>
      <c r="O22" s="157"/>
      <c r="P22" s="157"/>
      <c r="Q22" s="157"/>
      <c r="R22" s="157"/>
      <c r="S22" s="157"/>
      <c r="T22" s="157"/>
      <c r="U22" s="82" t="s">
        <v>125</v>
      </c>
      <c r="V22" s="82">
        <f>V3</f>
        <v>2</v>
      </c>
      <c r="W22" s="82">
        <f>W3</f>
        <v>3</v>
      </c>
      <c r="X22" s="82">
        <f>W3</f>
        <v>3</v>
      </c>
      <c r="Y22" s="82">
        <f>V3</f>
        <v>2</v>
      </c>
      <c r="Z22" s="82"/>
      <c r="AA22" s="82"/>
      <c r="AB22" s="116"/>
      <c r="AC22" s="116"/>
    </row>
    <row r="23" spans="1:29" s="59" customFormat="1" ht="24.75" customHeight="1">
      <c r="A23" s="144"/>
      <c r="B23" s="144"/>
      <c r="C23" s="144"/>
      <c r="D23" s="144"/>
      <c r="E23" s="26"/>
      <c r="F23" s="126"/>
      <c r="G23" s="126"/>
      <c r="H23" s="126"/>
      <c r="I23" s="126"/>
      <c r="J23" s="126"/>
      <c r="K23" s="153"/>
      <c r="L23" s="126"/>
      <c r="M23" s="153"/>
      <c r="N23" s="126"/>
      <c r="O23" s="157"/>
      <c r="P23" s="157"/>
      <c r="Q23" s="157"/>
      <c r="R23" s="157"/>
      <c r="S23" s="157"/>
      <c r="T23" s="157"/>
      <c r="U23" s="82" t="s">
        <v>126</v>
      </c>
      <c r="V23" s="82">
        <f>V22*$V$3*$W$3</f>
        <v>12</v>
      </c>
      <c r="W23" s="82">
        <f>W22*$V$3*$W$3</f>
        <v>18</v>
      </c>
      <c r="X23" s="82">
        <f>X22*$V$3*$W$3</f>
        <v>18</v>
      </c>
      <c r="Y23" s="82">
        <f>Y22*$V$3*$W$3</f>
        <v>12</v>
      </c>
      <c r="Z23" s="82"/>
      <c r="AA23" s="82"/>
      <c r="AB23" s="116"/>
      <c r="AC23" s="116"/>
    </row>
    <row r="24" spans="1:29" s="59" customFormat="1" ht="24.75" customHeight="1">
      <c r="A24" s="124"/>
      <c r="B24" s="124"/>
      <c r="C24" s="124"/>
      <c r="D24" s="124"/>
      <c r="E24" s="26"/>
      <c r="F24" s="126"/>
      <c r="G24" s="126"/>
      <c r="H24" s="126"/>
      <c r="I24" s="126"/>
      <c r="J24" s="126"/>
      <c r="K24" s="153"/>
      <c r="L24" s="126"/>
      <c r="M24" s="153"/>
      <c r="N24" s="126"/>
      <c r="O24" s="157"/>
      <c r="P24" s="157"/>
      <c r="Q24" s="157"/>
      <c r="R24" s="157"/>
      <c r="S24" s="157"/>
      <c r="T24" s="157"/>
      <c r="U24" s="82" t="s">
        <v>119</v>
      </c>
      <c r="V24" s="82">
        <f>GCD(V23,$V$26)</f>
        <v>1</v>
      </c>
      <c r="W24" s="82">
        <f>GCD(W23,$V$26)</f>
        <v>1</v>
      </c>
      <c r="X24" s="82">
        <f>GCD(X23,$V$26)</f>
        <v>1</v>
      </c>
      <c r="Y24" s="82">
        <f>GCD(Y23,$V$26)</f>
        <v>1</v>
      </c>
      <c r="Z24" s="82"/>
      <c r="AA24" s="82"/>
      <c r="AB24" s="116"/>
      <c r="AC24" s="116"/>
    </row>
    <row r="25" spans="1:29" s="59" customFormat="1" ht="24.75" customHeight="1">
      <c r="A25" s="124"/>
      <c r="B25" s="124"/>
      <c r="C25" s="124"/>
      <c r="D25" s="124"/>
      <c r="E25" s="126"/>
      <c r="F25" s="126"/>
      <c r="G25" s="126"/>
      <c r="H25" s="126"/>
      <c r="I25" s="126"/>
      <c r="J25" s="126"/>
      <c r="K25" s="153"/>
      <c r="L25" s="126"/>
      <c r="M25" s="158"/>
      <c r="N25" s="158"/>
      <c r="O25" s="159"/>
      <c r="P25" s="158"/>
      <c r="Q25" s="154"/>
      <c r="R25" s="154"/>
      <c r="S25" s="154"/>
      <c r="T25" s="154"/>
      <c r="U25" s="82" t="s">
        <v>124</v>
      </c>
      <c r="V25" s="82">
        <f>V23/V24</f>
        <v>12</v>
      </c>
      <c r="W25" s="82">
        <f>W23/W24</f>
        <v>18</v>
      </c>
      <c r="X25" s="82">
        <f>X23/X24</f>
        <v>18</v>
      </c>
      <c r="Y25" s="82">
        <f>Y23/Y24</f>
        <v>12</v>
      </c>
      <c r="Z25" s="82"/>
      <c r="AA25" s="82"/>
      <c r="AB25" s="116"/>
      <c r="AC25" s="116"/>
    </row>
    <row r="26" spans="1:22" ht="24.75" customHeight="1">
      <c r="A26" s="124"/>
      <c r="B26" s="124"/>
      <c r="C26" s="124"/>
      <c r="D26" s="124"/>
      <c r="E26" s="240" t="s">
        <v>97</v>
      </c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1"/>
      <c r="Q26" s="241"/>
      <c r="R26" s="241"/>
      <c r="S26" s="242"/>
      <c r="T26" s="242"/>
      <c r="U26" s="82" t="s">
        <v>127</v>
      </c>
      <c r="V26" s="82">
        <f>W12^3</f>
        <v>125</v>
      </c>
    </row>
    <row r="27" spans="1:20" ht="24.75" customHeight="1">
      <c r="A27" s="121"/>
      <c r="B27" s="121"/>
      <c r="C27" s="121"/>
      <c r="D27" s="121"/>
      <c r="E27" s="190" t="str">
        <f>E2</f>
        <v>問：AD=2，BC=3，AD//BCである台形ABCDがある。</v>
      </c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  <c r="Q27" s="239"/>
      <c r="R27" s="239"/>
      <c r="S27" s="239"/>
      <c r="T27" s="239"/>
    </row>
    <row r="28" spans="5:20" ht="24.75" customHeight="1">
      <c r="E28" s="194" t="s">
        <v>99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  <c r="T28" s="196"/>
    </row>
    <row r="29" spans="5:20" ht="24.75" customHeight="1">
      <c r="E29" s="117" t="s">
        <v>68</v>
      </c>
      <c r="F29" s="197" t="str">
        <f>F4</f>
        <v>AP : PC</v>
      </c>
      <c r="G29" s="183"/>
      <c r="H29" s="183"/>
      <c r="I29" s="198" t="s">
        <v>98</v>
      </c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6:29" ht="24.75" customHeight="1">
      <c r="F30" s="130"/>
      <c r="G30" s="155"/>
      <c r="H30" s="155"/>
      <c r="I30" s="155"/>
      <c r="J30" s="130"/>
      <c r="K30" s="130"/>
      <c r="L30" s="130"/>
      <c r="M30" s="130"/>
      <c r="N30" s="150"/>
      <c r="O30" s="150"/>
      <c r="P30" s="150"/>
      <c r="Q30" s="120"/>
      <c r="AB30" s="115"/>
      <c r="AC30" s="115"/>
    </row>
    <row r="31" spans="6:29" ht="24.75" customHeight="1">
      <c r="F31" s="130"/>
      <c r="G31" s="130"/>
      <c r="H31" s="130"/>
      <c r="I31" s="130"/>
      <c r="J31" s="130"/>
      <c r="K31" s="151"/>
      <c r="L31" s="130"/>
      <c r="M31" s="151"/>
      <c r="N31" s="130"/>
      <c r="O31" s="152"/>
      <c r="P31" s="152"/>
      <c r="AB31" s="115"/>
      <c r="AC31" s="115"/>
    </row>
    <row r="32" spans="6:29" ht="24.75" customHeight="1">
      <c r="F32" s="130"/>
      <c r="G32" s="130"/>
      <c r="H32" s="130"/>
      <c r="I32" s="130"/>
      <c r="J32" s="130"/>
      <c r="K32" s="151"/>
      <c r="L32" s="130"/>
      <c r="M32" s="151"/>
      <c r="N32" s="130"/>
      <c r="O32" s="152"/>
      <c r="P32" s="152"/>
      <c r="AB32" s="115"/>
      <c r="AC32" s="115"/>
    </row>
    <row r="33" spans="5:29" ht="24.75" customHeight="1">
      <c r="E33" s="26" t="s">
        <v>70</v>
      </c>
      <c r="F33" s="212" t="str">
        <f>F8</f>
        <v>△PAB : △PBC : △PCD : △PDA</v>
      </c>
      <c r="G33" s="183"/>
      <c r="H33" s="183"/>
      <c r="I33" s="183"/>
      <c r="J33" s="183"/>
      <c r="K33" s="183"/>
      <c r="L33" s="183"/>
      <c r="M33" s="183" t="s">
        <v>107</v>
      </c>
      <c r="N33" s="183"/>
      <c r="O33" s="183"/>
      <c r="P33" s="183"/>
      <c r="Q33" s="183"/>
      <c r="R33" s="183"/>
      <c r="S33" s="183"/>
      <c r="T33" s="183"/>
      <c r="AB33" s="115"/>
      <c r="AC33" s="115"/>
    </row>
    <row r="34" spans="5:20" ht="24.75" customHeight="1">
      <c r="E34" s="26"/>
      <c r="F34" s="126"/>
      <c r="G34" s="155"/>
      <c r="H34" s="155"/>
      <c r="I34" s="155"/>
      <c r="J34" s="155"/>
      <c r="K34" s="155"/>
      <c r="L34" s="155"/>
      <c r="M34" s="155"/>
      <c r="N34" s="154"/>
      <c r="O34" s="154"/>
      <c r="P34" s="154"/>
      <c r="Q34" s="122"/>
      <c r="R34" s="59"/>
      <c r="S34" s="59"/>
      <c r="T34" s="59"/>
    </row>
    <row r="35" spans="5:29" ht="24.75" customHeight="1">
      <c r="E35" s="26"/>
      <c r="F35" s="126"/>
      <c r="G35" s="126"/>
      <c r="H35" s="126"/>
      <c r="I35" s="126"/>
      <c r="J35" s="153">
        <f>IF($B35=0,"",IF($A35^2-4*$B35&lt;0,-$B35,$B35))</f>
      </c>
      <c r="K35" s="153"/>
      <c r="L35" s="126"/>
      <c r="M35" s="153"/>
      <c r="N35" s="154"/>
      <c r="O35" s="154"/>
      <c r="P35" s="154"/>
      <c r="Q35" s="122"/>
      <c r="R35" s="59"/>
      <c r="S35" s="59"/>
      <c r="T35" s="59"/>
      <c r="AB35" s="115"/>
      <c r="AC35" s="115"/>
    </row>
    <row r="36" spans="5:29" ht="24.75" customHeight="1">
      <c r="E36" s="24"/>
      <c r="F36" s="24"/>
      <c r="G36" s="24"/>
      <c r="H36" s="24"/>
      <c r="I36" s="24"/>
      <c r="J36" s="24"/>
      <c r="K36" s="59"/>
      <c r="L36" s="59"/>
      <c r="M36" s="59"/>
      <c r="N36" s="59"/>
      <c r="O36" s="59"/>
      <c r="P36" s="59"/>
      <c r="Q36" s="59"/>
      <c r="R36" s="59"/>
      <c r="S36" s="59"/>
      <c r="T36" s="59"/>
      <c r="AB36" s="115"/>
      <c r="AC36" s="115"/>
    </row>
    <row r="37" spans="5:29" ht="24.75" customHeight="1">
      <c r="E37" s="184" t="s">
        <v>102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3"/>
      <c r="AB37" s="115"/>
      <c r="AC37" s="115"/>
    </row>
    <row r="38" spans="1:29" ht="24.75" customHeight="1">
      <c r="A38" s="132"/>
      <c r="B38" s="133"/>
      <c r="C38" s="133"/>
      <c r="D38" s="133"/>
      <c r="E38" s="26" t="s">
        <v>103</v>
      </c>
      <c r="F38" s="197" t="str">
        <f>F13</f>
        <v>PR : BC</v>
      </c>
      <c r="G38" s="183"/>
      <c r="H38" s="183"/>
      <c r="I38" s="198" t="s">
        <v>98</v>
      </c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AB38" s="115"/>
      <c r="AC38" s="115"/>
    </row>
    <row r="39" spans="1:29" ht="24.75" customHeight="1">
      <c r="A39" s="132"/>
      <c r="B39" s="133"/>
      <c r="C39" s="133"/>
      <c r="D39" s="133"/>
      <c r="E39" s="59"/>
      <c r="F39" s="126"/>
      <c r="G39" s="155"/>
      <c r="H39" s="155"/>
      <c r="I39" s="155"/>
      <c r="J39" s="153">
        <f>IF($B39=0,"",IF($A39^2-4*$B39&lt;0,-$B39,$B39))</f>
      </c>
      <c r="K39" s="153"/>
      <c r="L39" s="126"/>
      <c r="M39" s="153"/>
      <c r="N39" s="154"/>
      <c r="O39" s="154"/>
      <c r="P39" s="154"/>
      <c r="Q39" s="154"/>
      <c r="R39" s="157"/>
      <c r="S39" s="157"/>
      <c r="T39" s="157"/>
      <c r="AB39" s="115"/>
      <c r="AC39" s="115"/>
    </row>
    <row r="40" spans="1:29" ht="24.75" customHeight="1">
      <c r="A40" s="132"/>
      <c r="B40" s="133"/>
      <c r="C40" s="133"/>
      <c r="D40" s="133"/>
      <c r="E40" s="59"/>
      <c r="F40" s="15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AB40" s="115"/>
      <c r="AC40" s="115"/>
    </row>
    <row r="41" spans="1:29" ht="24.75" customHeight="1">
      <c r="A41" s="132"/>
      <c r="B41" s="133"/>
      <c r="C41" s="133"/>
      <c r="D41" s="133"/>
      <c r="E41" s="59"/>
      <c r="F41" s="126"/>
      <c r="G41" s="164"/>
      <c r="H41" s="165"/>
      <c r="I41" s="165"/>
      <c r="J41" s="114"/>
      <c r="K41" s="126"/>
      <c r="L41" s="126"/>
      <c r="M41" s="153"/>
      <c r="N41" s="157"/>
      <c r="O41" s="157"/>
      <c r="P41" s="157"/>
      <c r="Q41" s="157"/>
      <c r="R41" s="157"/>
      <c r="S41" s="157"/>
      <c r="T41" s="157"/>
      <c r="AB41" s="115"/>
      <c r="AC41" s="115"/>
    </row>
    <row r="42" spans="1:29" ht="24.75" customHeight="1">
      <c r="A42" s="132"/>
      <c r="B42" s="133"/>
      <c r="C42" s="133"/>
      <c r="D42" s="133"/>
      <c r="E42" s="26" t="s">
        <v>104</v>
      </c>
      <c r="F42" s="186" t="s">
        <v>108</v>
      </c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AB42" s="115"/>
      <c r="AC42" s="115"/>
    </row>
    <row r="43" spans="1:29" ht="24.75" customHeight="1">
      <c r="A43" s="132"/>
      <c r="B43" s="133"/>
      <c r="C43" s="133"/>
      <c r="D43" s="133"/>
      <c r="E43" s="59"/>
      <c r="F43" s="157"/>
      <c r="G43" s="155"/>
      <c r="H43" s="166"/>
      <c r="I43" s="166"/>
      <c r="J43" s="157"/>
      <c r="K43" s="157"/>
      <c r="L43" s="126"/>
      <c r="M43" s="157"/>
      <c r="N43" s="157"/>
      <c r="O43" s="157"/>
      <c r="P43" s="157"/>
      <c r="Q43" s="157"/>
      <c r="R43" s="157"/>
      <c r="S43" s="157"/>
      <c r="T43" s="157"/>
      <c r="AB43" s="115"/>
      <c r="AC43" s="115"/>
    </row>
    <row r="44" spans="1:29" ht="24.75" customHeight="1">
      <c r="A44" s="132"/>
      <c r="B44" s="133"/>
      <c r="C44" s="133"/>
      <c r="D44" s="133"/>
      <c r="E44" s="59"/>
      <c r="F44" s="157"/>
      <c r="G44" s="157"/>
      <c r="H44" s="126"/>
      <c r="I44" s="157"/>
      <c r="J44" s="157"/>
      <c r="K44" s="157"/>
      <c r="L44" s="126"/>
      <c r="M44" s="157"/>
      <c r="N44" s="157"/>
      <c r="O44" s="157"/>
      <c r="P44" s="157"/>
      <c r="Q44" s="157"/>
      <c r="R44" s="157"/>
      <c r="S44" s="157"/>
      <c r="T44" s="157"/>
      <c r="AB44" s="115"/>
      <c r="AC44" s="115"/>
    </row>
    <row r="45" spans="1:29" ht="24.75" customHeight="1">
      <c r="A45" s="132"/>
      <c r="B45" s="133"/>
      <c r="C45" s="133"/>
      <c r="D45" s="133"/>
      <c r="E45" s="59"/>
      <c r="F45" s="157"/>
      <c r="G45" s="157"/>
      <c r="H45" s="126"/>
      <c r="I45" s="157"/>
      <c r="J45" s="157"/>
      <c r="K45" s="157"/>
      <c r="L45" s="126"/>
      <c r="M45" s="157"/>
      <c r="N45" s="157"/>
      <c r="O45" s="157"/>
      <c r="P45" s="157"/>
      <c r="Q45" s="157"/>
      <c r="R45" s="157"/>
      <c r="S45" s="157"/>
      <c r="T45" s="157"/>
      <c r="AB45" s="115"/>
      <c r="AC45" s="115"/>
    </row>
    <row r="46" spans="1:20" ht="24.75" customHeight="1">
      <c r="A46" s="132"/>
      <c r="B46" s="133"/>
      <c r="C46" s="133"/>
      <c r="D46" s="133"/>
      <c r="E46" s="26" t="s">
        <v>105</v>
      </c>
      <c r="F46" s="187" t="str">
        <f>F21</f>
        <v>△PAQ</v>
      </c>
      <c r="G46" s="187"/>
      <c r="H46" s="188" t="s">
        <v>109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</row>
    <row r="47" spans="1:20" ht="24.75" customHeight="1">
      <c r="A47" s="132"/>
      <c r="B47" s="133"/>
      <c r="C47" s="133"/>
      <c r="D47" s="133"/>
      <c r="E47" s="26"/>
      <c r="F47" s="157"/>
      <c r="G47" s="167"/>
      <c r="H47" s="149"/>
      <c r="I47" s="166"/>
      <c r="J47" s="168"/>
      <c r="K47" s="156"/>
      <c r="L47" s="126"/>
      <c r="M47" s="157"/>
      <c r="N47" s="157"/>
      <c r="O47" s="157"/>
      <c r="P47" s="157"/>
      <c r="Q47" s="157"/>
      <c r="R47" s="157"/>
      <c r="S47" s="157"/>
      <c r="T47" s="157"/>
    </row>
    <row r="48" spans="5:20" ht="24.75" customHeight="1">
      <c r="E48" s="130"/>
      <c r="F48" s="130"/>
      <c r="G48" s="130"/>
      <c r="H48" s="130"/>
      <c r="I48" s="130"/>
      <c r="J48" s="130"/>
      <c r="K48" s="151"/>
      <c r="L48" s="130"/>
      <c r="M48" s="151"/>
      <c r="N48" s="130"/>
      <c r="O48" s="152"/>
      <c r="P48" s="152"/>
      <c r="Q48" s="152"/>
      <c r="R48" s="152"/>
      <c r="S48" s="152"/>
      <c r="T48" s="152"/>
    </row>
    <row r="49" spans="5:20" ht="24.75" customHeight="1">
      <c r="E49" s="130"/>
      <c r="F49" s="130"/>
      <c r="G49" s="130"/>
      <c r="H49" s="130"/>
      <c r="I49" s="130"/>
      <c r="J49" s="130"/>
      <c r="K49" s="151"/>
      <c r="L49" s="130"/>
      <c r="M49" s="151"/>
      <c r="N49" s="130"/>
      <c r="O49" s="152"/>
      <c r="P49" s="152"/>
      <c r="Q49" s="152"/>
      <c r="R49" s="152"/>
      <c r="S49" s="152"/>
      <c r="T49" s="152"/>
    </row>
    <row r="50" spans="5:20" ht="24.75" customHeight="1">
      <c r="E50" s="130"/>
      <c r="F50" s="130"/>
      <c r="G50" s="130"/>
      <c r="H50" s="130"/>
      <c r="I50" s="130"/>
      <c r="J50" s="130"/>
      <c r="K50" s="151"/>
      <c r="L50" s="130"/>
      <c r="M50" s="152"/>
      <c r="N50" s="152"/>
      <c r="O50" s="152"/>
      <c r="P50" s="152"/>
      <c r="Q50" s="152"/>
      <c r="R50" s="152"/>
      <c r="S50" s="152"/>
      <c r="T50" s="152"/>
    </row>
    <row r="51" spans="5:20" ht="24.75" customHeight="1">
      <c r="E51" s="130"/>
      <c r="F51" s="130"/>
      <c r="G51" s="130"/>
      <c r="H51" s="130"/>
      <c r="I51" s="130"/>
      <c r="J51" s="130"/>
      <c r="K51" s="151"/>
      <c r="L51" s="130"/>
      <c r="M51" s="151"/>
      <c r="N51" s="130"/>
      <c r="O51" s="152"/>
      <c r="P51" s="152"/>
      <c r="Q51" s="152"/>
      <c r="R51" s="152"/>
      <c r="S51" s="152"/>
      <c r="T51" s="152"/>
    </row>
    <row r="52" spans="5:20" ht="24.75" customHeight="1">
      <c r="E52" s="130"/>
      <c r="F52" s="130"/>
      <c r="G52" s="130"/>
      <c r="H52" s="130"/>
      <c r="I52" s="130"/>
      <c r="J52" s="130"/>
      <c r="K52" s="151"/>
      <c r="L52" s="130"/>
      <c r="M52" s="151"/>
      <c r="N52" s="130"/>
      <c r="O52" s="152"/>
      <c r="P52" s="152"/>
      <c r="Q52" s="152"/>
      <c r="R52" s="152"/>
      <c r="S52" s="152"/>
      <c r="T52" s="152"/>
    </row>
    <row r="53" spans="5:20" ht="24.75" customHeight="1" thickBot="1">
      <c r="E53" s="130"/>
      <c r="F53" s="130"/>
      <c r="G53" s="130"/>
      <c r="H53" s="130"/>
      <c r="I53" s="130"/>
      <c r="J53" s="130"/>
      <c r="K53" s="151"/>
      <c r="L53" s="130"/>
      <c r="M53" s="189" t="s">
        <v>0</v>
      </c>
      <c r="N53" s="189"/>
      <c r="O53" s="161"/>
      <c r="P53" s="160"/>
      <c r="Q53" s="162"/>
      <c r="R53" s="162"/>
      <c r="S53" s="162"/>
      <c r="T53" s="162"/>
    </row>
    <row r="54" spans="5:20" ht="24.75" customHeight="1">
      <c r="E54" s="130"/>
      <c r="F54" s="130"/>
      <c r="G54" s="130"/>
      <c r="H54" s="130"/>
      <c r="I54" s="130"/>
      <c r="J54" s="130"/>
      <c r="K54" s="151"/>
      <c r="L54" s="130"/>
      <c r="M54" s="151"/>
      <c r="N54" s="130"/>
      <c r="O54" s="152"/>
      <c r="P54" s="152"/>
      <c r="Q54" s="152"/>
      <c r="R54" s="152"/>
      <c r="S54" s="152"/>
      <c r="T54" s="152"/>
    </row>
    <row r="55" spans="5:20" ht="24.75" customHeight="1">
      <c r="E55" s="130"/>
      <c r="F55" s="130"/>
      <c r="G55" s="130"/>
      <c r="H55" s="130"/>
      <c r="I55" s="130"/>
      <c r="J55" s="130"/>
      <c r="K55" s="151"/>
      <c r="L55" s="130"/>
      <c r="M55" s="151"/>
      <c r="N55" s="130"/>
      <c r="O55" s="152"/>
      <c r="P55" s="152"/>
      <c r="Q55" s="152"/>
      <c r="R55" s="152"/>
      <c r="S55" s="152"/>
      <c r="T55" s="152"/>
    </row>
    <row r="56" spans="5:20" ht="24.75" customHeight="1">
      <c r="E56" s="130"/>
      <c r="F56" s="130"/>
      <c r="G56" s="130"/>
      <c r="H56" s="130"/>
      <c r="I56" s="130"/>
      <c r="J56" s="130"/>
      <c r="K56" s="151"/>
      <c r="L56" s="130"/>
      <c r="M56" s="151"/>
      <c r="N56" s="130"/>
      <c r="O56" s="152"/>
      <c r="P56" s="152"/>
      <c r="Q56" s="152"/>
      <c r="R56" s="152"/>
      <c r="S56" s="152"/>
      <c r="T56" s="152"/>
    </row>
    <row r="57" spans="5:20" ht="24.75" customHeight="1">
      <c r="E57" s="130"/>
      <c r="F57" s="130"/>
      <c r="G57" s="130"/>
      <c r="H57" s="130"/>
      <c r="I57" s="130"/>
      <c r="J57" s="130"/>
      <c r="K57" s="151"/>
      <c r="L57" s="130"/>
      <c r="M57" s="151"/>
      <c r="N57" s="130"/>
      <c r="O57" s="152"/>
      <c r="P57" s="152"/>
      <c r="Q57" s="152"/>
      <c r="R57" s="152"/>
      <c r="S57" s="152"/>
      <c r="T57" s="152"/>
    </row>
    <row r="58" spans="5:20" ht="24.75" customHeight="1">
      <c r="E58" s="130"/>
      <c r="F58" s="130"/>
      <c r="G58" s="130"/>
      <c r="H58" s="130"/>
      <c r="I58" s="130"/>
      <c r="J58" s="130"/>
      <c r="K58" s="151"/>
      <c r="L58" s="130"/>
      <c r="M58" s="151"/>
      <c r="N58" s="130"/>
      <c r="O58" s="152"/>
      <c r="P58" s="152"/>
      <c r="Q58" s="152"/>
      <c r="R58" s="152"/>
      <c r="S58" s="152"/>
      <c r="T58" s="152"/>
    </row>
    <row r="59" spans="5:20" ht="24.75" customHeight="1">
      <c r="E59" s="130"/>
      <c r="F59" s="130"/>
      <c r="G59" s="130"/>
      <c r="H59" s="130"/>
      <c r="I59" s="130"/>
      <c r="J59" s="130"/>
      <c r="K59" s="151"/>
      <c r="L59" s="130"/>
      <c r="M59" s="151"/>
      <c r="N59" s="130"/>
      <c r="O59" s="152"/>
      <c r="P59" s="152"/>
      <c r="Q59" s="152"/>
      <c r="R59" s="152"/>
      <c r="S59" s="152"/>
      <c r="T59" s="152"/>
    </row>
    <row r="60" spans="5:20" ht="24.75" customHeight="1">
      <c r="E60" s="130"/>
      <c r="F60" s="130"/>
      <c r="G60" s="130"/>
      <c r="H60" s="130"/>
      <c r="I60" s="130"/>
      <c r="J60" s="130"/>
      <c r="K60" s="151"/>
      <c r="L60" s="130"/>
      <c r="M60" s="151"/>
      <c r="N60" s="130"/>
      <c r="O60" s="152"/>
      <c r="P60" s="152"/>
      <c r="Q60" s="152"/>
      <c r="R60" s="152"/>
      <c r="S60" s="152"/>
      <c r="T60" s="152"/>
    </row>
    <row r="61" spans="5:20" ht="24.75" customHeight="1">
      <c r="E61" s="130"/>
      <c r="F61" s="130"/>
      <c r="G61" s="130"/>
      <c r="H61" s="130"/>
      <c r="I61" s="130"/>
      <c r="J61" s="130"/>
      <c r="K61" s="151"/>
      <c r="L61" s="130"/>
      <c r="M61" s="151"/>
      <c r="N61" s="130"/>
      <c r="O61" s="152"/>
      <c r="P61" s="152"/>
      <c r="Q61" s="152"/>
      <c r="R61" s="152"/>
      <c r="S61" s="152"/>
      <c r="T61" s="152"/>
    </row>
    <row r="62" spans="5:20" ht="24.75" customHeight="1">
      <c r="E62" s="130"/>
      <c r="F62" s="130"/>
      <c r="G62" s="130"/>
      <c r="H62" s="130"/>
      <c r="I62" s="130"/>
      <c r="J62" s="130"/>
      <c r="K62" s="151"/>
      <c r="L62" s="130"/>
      <c r="M62" s="151"/>
      <c r="N62" s="130"/>
      <c r="O62" s="152"/>
      <c r="P62" s="152"/>
      <c r="Q62" s="152"/>
      <c r="R62" s="152"/>
      <c r="S62" s="152"/>
      <c r="T62" s="152"/>
    </row>
    <row r="63" spans="5:20" ht="24.75" customHeight="1">
      <c r="E63" s="130"/>
      <c r="F63" s="130"/>
      <c r="G63" s="130"/>
      <c r="H63" s="130"/>
      <c r="I63" s="130"/>
      <c r="J63" s="130"/>
      <c r="K63" s="151"/>
      <c r="L63" s="130"/>
      <c r="M63" s="151"/>
      <c r="N63" s="130"/>
      <c r="O63" s="152"/>
      <c r="P63" s="152"/>
      <c r="Q63" s="152"/>
      <c r="R63" s="152"/>
      <c r="S63" s="152"/>
      <c r="T63" s="152"/>
    </row>
    <row r="64" spans="5:20" ht="24.75" customHeight="1">
      <c r="E64" s="130"/>
      <c r="F64" s="130"/>
      <c r="G64" s="130"/>
      <c r="H64" s="130"/>
      <c r="I64" s="130"/>
      <c r="J64" s="130"/>
      <c r="K64" s="151"/>
      <c r="L64" s="130"/>
      <c r="M64" s="151"/>
      <c r="N64" s="130"/>
      <c r="O64" s="152"/>
      <c r="P64" s="152"/>
      <c r="Q64" s="152"/>
      <c r="R64" s="152"/>
      <c r="S64" s="152"/>
      <c r="T64" s="152"/>
    </row>
    <row r="65" spans="5:20" ht="24.75" customHeight="1">
      <c r="E65" s="130"/>
      <c r="F65" s="130"/>
      <c r="G65" s="130"/>
      <c r="H65" s="130"/>
      <c r="I65" s="130"/>
      <c r="J65" s="130"/>
      <c r="K65" s="151"/>
      <c r="L65" s="130"/>
      <c r="M65" s="151"/>
      <c r="N65" s="130"/>
      <c r="O65" s="152"/>
      <c r="P65" s="152"/>
      <c r="Q65" s="152"/>
      <c r="R65" s="152"/>
      <c r="S65" s="152"/>
      <c r="T65" s="152"/>
    </row>
    <row r="66" spans="5:20" ht="24.75" customHeight="1">
      <c r="E66" s="130"/>
      <c r="F66" s="130"/>
      <c r="G66" s="130"/>
      <c r="H66" s="130"/>
      <c r="I66" s="130"/>
      <c r="J66" s="130"/>
      <c r="K66" s="151"/>
      <c r="L66" s="130"/>
      <c r="M66" s="151"/>
      <c r="N66" s="130"/>
      <c r="O66" s="152"/>
      <c r="P66" s="152"/>
      <c r="Q66" s="152"/>
      <c r="R66" s="152"/>
      <c r="S66" s="152"/>
      <c r="T66" s="152"/>
    </row>
    <row r="67" spans="5:20" ht="24.75" customHeight="1">
      <c r="E67" s="130"/>
      <c r="F67" s="130"/>
      <c r="G67" s="130"/>
      <c r="H67" s="130"/>
      <c r="I67" s="130"/>
      <c r="J67" s="130"/>
      <c r="K67" s="151"/>
      <c r="L67" s="130"/>
      <c r="M67" s="151"/>
      <c r="N67" s="130"/>
      <c r="O67" s="152"/>
      <c r="P67" s="152"/>
      <c r="Q67" s="152"/>
      <c r="R67" s="152"/>
      <c r="S67" s="152"/>
      <c r="T67" s="152"/>
    </row>
    <row r="68" spans="5:20" ht="24.75" customHeight="1">
      <c r="E68" s="130"/>
      <c r="F68" s="130"/>
      <c r="G68" s="130"/>
      <c r="H68" s="130"/>
      <c r="I68" s="130"/>
      <c r="J68" s="130"/>
      <c r="K68" s="151"/>
      <c r="L68" s="130"/>
      <c r="M68" s="151"/>
      <c r="N68" s="130"/>
      <c r="O68" s="152"/>
      <c r="P68" s="152"/>
      <c r="Q68" s="152"/>
      <c r="R68" s="152"/>
      <c r="S68" s="152"/>
      <c r="T68" s="152"/>
    </row>
    <row r="69" spans="5:20" ht="24.75" customHeight="1">
      <c r="E69" s="130"/>
      <c r="F69" s="130"/>
      <c r="G69" s="130"/>
      <c r="H69" s="130"/>
      <c r="I69" s="130"/>
      <c r="J69" s="130"/>
      <c r="K69" s="151"/>
      <c r="L69" s="130"/>
      <c r="M69" s="151"/>
      <c r="N69" s="130"/>
      <c r="O69" s="152"/>
      <c r="P69" s="152"/>
      <c r="Q69" s="152"/>
      <c r="R69" s="152"/>
      <c r="S69" s="152"/>
      <c r="T69" s="152"/>
    </row>
    <row r="70" spans="5:20" ht="24.75" customHeight="1">
      <c r="E70" s="130"/>
      <c r="F70" s="130"/>
      <c r="G70" s="130"/>
      <c r="H70" s="130"/>
      <c r="I70" s="130"/>
      <c r="J70" s="130"/>
      <c r="K70" s="151"/>
      <c r="L70" s="130"/>
      <c r="M70" s="151"/>
      <c r="N70" s="130"/>
      <c r="O70" s="152"/>
      <c r="P70" s="152"/>
      <c r="Q70" s="152"/>
      <c r="R70" s="152"/>
      <c r="S70" s="152"/>
      <c r="T70" s="152"/>
    </row>
    <row r="71" spans="5:20" ht="24.75" customHeight="1">
      <c r="E71" s="130"/>
      <c r="F71" s="130"/>
      <c r="G71" s="130"/>
      <c r="H71" s="130"/>
      <c r="I71" s="130"/>
      <c r="J71" s="130"/>
      <c r="K71" s="151"/>
      <c r="L71" s="130"/>
      <c r="M71" s="151"/>
      <c r="N71" s="130"/>
      <c r="O71" s="152"/>
      <c r="P71" s="152"/>
      <c r="Q71" s="152"/>
      <c r="R71" s="152"/>
      <c r="S71" s="152"/>
      <c r="T71" s="152"/>
    </row>
    <row r="72" spans="5:20" ht="24.75" customHeight="1">
      <c r="E72" s="130"/>
      <c r="F72" s="130"/>
      <c r="G72" s="130"/>
      <c r="H72" s="130"/>
      <c r="I72" s="130"/>
      <c r="J72" s="130"/>
      <c r="K72" s="151"/>
      <c r="L72" s="130"/>
      <c r="M72" s="151"/>
      <c r="N72" s="130"/>
      <c r="O72" s="152"/>
      <c r="P72" s="152"/>
      <c r="Q72" s="152"/>
      <c r="R72" s="152"/>
      <c r="S72" s="152"/>
      <c r="T72" s="152"/>
    </row>
    <row r="73" spans="5:20" ht="24.75" customHeight="1">
      <c r="E73" s="130"/>
      <c r="F73" s="130"/>
      <c r="G73" s="130"/>
      <c r="H73" s="130"/>
      <c r="I73" s="130"/>
      <c r="J73" s="130"/>
      <c r="K73" s="151"/>
      <c r="L73" s="130"/>
      <c r="M73" s="151"/>
      <c r="N73" s="130"/>
      <c r="O73" s="152"/>
      <c r="P73" s="152"/>
      <c r="Q73" s="152"/>
      <c r="R73" s="152"/>
      <c r="S73" s="152"/>
      <c r="T73" s="152"/>
    </row>
    <row r="74" spans="5:20" ht="24.75" customHeight="1">
      <c r="E74" s="130"/>
      <c r="F74" s="130"/>
      <c r="G74" s="130"/>
      <c r="H74" s="130"/>
      <c r="I74" s="130"/>
      <c r="J74" s="130"/>
      <c r="K74" s="151"/>
      <c r="L74" s="130"/>
      <c r="M74" s="151"/>
      <c r="N74" s="130"/>
      <c r="O74" s="152"/>
      <c r="P74" s="152"/>
      <c r="Q74" s="152"/>
      <c r="R74" s="152"/>
      <c r="S74" s="152"/>
      <c r="T74" s="152"/>
    </row>
    <row r="75" spans="5:20" ht="24.75" customHeight="1">
      <c r="E75" s="130"/>
      <c r="F75" s="130"/>
      <c r="G75" s="130"/>
      <c r="H75" s="130"/>
      <c r="I75" s="130"/>
      <c r="J75" s="130"/>
      <c r="K75" s="151"/>
      <c r="L75" s="130"/>
      <c r="M75" s="151"/>
      <c r="N75" s="130"/>
      <c r="O75" s="152"/>
      <c r="P75" s="152"/>
      <c r="Q75" s="152"/>
      <c r="R75" s="152"/>
      <c r="S75" s="152"/>
      <c r="T75" s="152"/>
    </row>
    <row r="76" spans="5:20" ht="24.75" customHeight="1">
      <c r="E76" s="130"/>
      <c r="F76" s="130"/>
      <c r="G76" s="130"/>
      <c r="H76" s="130"/>
      <c r="I76" s="130"/>
      <c r="J76" s="130"/>
      <c r="K76" s="151"/>
      <c r="L76" s="130"/>
      <c r="M76" s="151"/>
      <c r="N76" s="130"/>
      <c r="O76" s="152"/>
      <c r="P76" s="152"/>
      <c r="Q76" s="152"/>
      <c r="R76" s="152"/>
      <c r="S76" s="152"/>
      <c r="T76" s="152"/>
    </row>
    <row r="77" spans="5:20" ht="24.75" customHeight="1">
      <c r="E77" s="130"/>
      <c r="F77" s="130"/>
      <c r="G77" s="130"/>
      <c r="H77" s="130"/>
      <c r="I77" s="130"/>
      <c r="J77" s="130"/>
      <c r="K77" s="151"/>
      <c r="L77" s="130"/>
      <c r="M77" s="151"/>
      <c r="N77" s="130"/>
      <c r="O77" s="152"/>
      <c r="P77" s="152"/>
      <c r="Q77" s="152"/>
      <c r="R77" s="152"/>
      <c r="S77" s="152"/>
      <c r="T77" s="152"/>
    </row>
    <row r="78" spans="5:20" ht="24.75" customHeight="1">
      <c r="E78" s="130"/>
      <c r="F78" s="130"/>
      <c r="G78" s="130"/>
      <c r="H78" s="130"/>
      <c r="I78" s="130"/>
      <c r="J78" s="130"/>
      <c r="K78" s="151"/>
      <c r="L78" s="130"/>
      <c r="M78" s="151"/>
      <c r="N78" s="130"/>
      <c r="O78" s="152"/>
      <c r="P78" s="152"/>
      <c r="Q78" s="152"/>
      <c r="R78" s="152"/>
      <c r="S78" s="152"/>
      <c r="T78" s="152"/>
    </row>
    <row r="79" spans="5:20" ht="24.75" customHeight="1">
      <c r="E79" s="130"/>
      <c r="F79" s="130"/>
      <c r="G79" s="130"/>
      <c r="H79" s="130"/>
      <c r="I79" s="130"/>
      <c r="J79" s="130"/>
      <c r="K79" s="151"/>
      <c r="L79" s="130"/>
      <c r="M79" s="151"/>
      <c r="N79" s="130"/>
      <c r="O79" s="152"/>
      <c r="P79" s="152"/>
      <c r="Q79" s="152"/>
      <c r="R79" s="152"/>
      <c r="S79" s="152"/>
      <c r="T79" s="152"/>
    </row>
    <row r="80" spans="5:20" ht="24.75" customHeight="1">
      <c r="E80" s="130"/>
      <c r="F80" s="130"/>
      <c r="G80" s="130"/>
      <c r="H80" s="130"/>
      <c r="I80" s="130"/>
      <c r="J80" s="130"/>
      <c r="K80" s="151"/>
      <c r="L80" s="130"/>
      <c r="M80" s="151"/>
      <c r="N80" s="130"/>
      <c r="O80" s="152"/>
      <c r="P80" s="152"/>
      <c r="Q80" s="152"/>
      <c r="R80" s="152"/>
      <c r="S80" s="152"/>
      <c r="T80" s="152"/>
    </row>
    <row r="81" spans="5:20" ht="24.75" customHeight="1">
      <c r="E81" s="130"/>
      <c r="F81" s="130"/>
      <c r="G81" s="130"/>
      <c r="H81" s="130"/>
      <c r="I81" s="130"/>
      <c r="J81" s="130"/>
      <c r="K81" s="151"/>
      <c r="L81" s="130"/>
      <c r="M81" s="151"/>
      <c r="N81" s="130"/>
      <c r="O81" s="152"/>
      <c r="P81" s="152"/>
      <c r="Q81" s="152"/>
      <c r="R81" s="152"/>
      <c r="S81" s="152"/>
      <c r="T81" s="152"/>
    </row>
    <row r="82" spans="5:20" ht="24.75" customHeight="1">
      <c r="E82" s="130"/>
      <c r="F82" s="130"/>
      <c r="G82" s="130"/>
      <c r="H82" s="130"/>
      <c r="I82" s="130"/>
      <c r="J82" s="130"/>
      <c r="K82" s="151"/>
      <c r="L82" s="130"/>
      <c r="M82" s="151"/>
      <c r="N82" s="130"/>
      <c r="O82" s="152"/>
      <c r="P82" s="152"/>
      <c r="Q82" s="152"/>
      <c r="R82" s="152"/>
      <c r="S82" s="152"/>
      <c r="T82" s="152"/>
    </row>
    <row r="83" spans="5:20" ht="24.75" customHeight="1">
      <c r="E83" s="130"/>
      <c r="F83" s="130"/>
      <c r="G83" s="130"/>
      <c r="H83" s="130"/>
      <c r="I83" s="130"/>
      <c r="J83" s="130"/>
      <c r="K83" s="151"/>
      <c r="L83" s="130"/>
      <c r="M83" s="151"/>
      <c r="N83" s="130"/>
      <c r="O83" s="152"/>
      <c r="P83" s="152"/>
      <c r="Q83" s="152"/>
      <c r="R83" s="152"/>
      <c r="S83" s="152"/>
      <c r="T83" s="152"/>
    </row>
    <row r="84" spans="5:20" ht="24.75" customHeight="1">
      <c r="E84" s="130"/>
      <c r="F84" s="130"/>
      <c r="G84" s="130"/>
      <c r="H84" s="130"/>
      <c r="I84" s="130"/>
      <c r="J84" s="130"/>
      <c r="K84" s="151"/>
      <c r="L84" s="130"/>
      <c r="M84" s="151"/>
      <c r="N84" s="130"/>
      <c r="O84" s="152"/>
      <c r="P84" s="152"/>
      <c r="Q84" s="152"/>
      <c r="R84" s="152"/>
      <c r="S84" s="152"/>
      <c r="T84" s="152"/>
    </row>
    <row r="85" spans="5:20" ht="24.75" customHeight="1">
      <c r="E85" s="130"/>
      <c r="F85" s="130"/>
      <c r="G85" s="130"/>
      <c r="H85" s="130"/>
      <c r="I85" s="130"/>
      <c r="J85" s="130"/>
      <c r="K85" s="151"/>
      <c r="L85" s="130"/>
      <c r="M85" s="151"/>
      <c r="N85" s="130"/>
      <c r="O85" s="152"/>
      <c r="P85" s="152"/>
      <c r="Q85" s="152"/>
      <c r="R85" s="152"/>
      <c r="S85" s="152"/>
      <c r="T85" s="152"/>
    </row>
    <row r="86" spans="5:20" ht="24.75" customHeight="1">
      <c r="E86" s="130"/>
      <c r="F86" s="130"/>
      <c r="G86" s="130"/>
      <c r="H86" s="130"/>
      <c r="I86" s="130"/>
      <c r="J86" s="130"/>
      <c r="K86" s="151"/>
      <c r="L86" s="130"/>
      <c r="M86" s="151"/>
      <c r="N86" s="130"/>
      <c r="O86" s="152"/>
      <c r="P86" s="152"/>
      <c r="Q86" s="152"/>
      <c r="R86" s="152"/>
      <c r="S86" s="152"/>
      <c r="T86" s="152"/>
    </row>
    <row r="87" spans="5:20" ht="24.75" customHeight="1">
      <c r="E87" s="130"/>
      <c r="F87" s="130"/>
      <c r="G87" s="130"/>
      <c r="H87" s="130"/>
      <c r="I87" s="130"/>
      <c r="J87" s="130"/>
      <c r="K87" s="151"/>
      <c r="L87" s="130"/>
      <c r="M87" s="151"/>
      <c r="N87" s="130"/>
      <c r="O87" s="152"/>
      <c r="P87" s="152"/>
      <c r="Q87" s="152"/>
      <c r="R87" s="152"/>
      <c r="S87" s="152"/>
      <c r="T87" s="152"/>
    </row>
    <row r="88" spans="5:20" ht="24.75" customHeight="1">
      <c r="E88" s="130"/>
      <c r="F88" s="130"/>
      <c r="G88" s="130"/>
      <c r="H88" s="130"/>
      <c r="I88" s="130"/>
      <c r="J88" s="130"/>
      <c r="K88" s="151"/>
      <c r="L88" s="130"/>
      <c r="M88" s="151"/>
      <c r="N88" s="130"/>
      <c r="O88" s="152"/>
      <c r="P88" s="152"/>
      <c r="Q88" s="152"/>
      <c r="R88" s="152"/>
      <c r="S88" s="152"/>
      <c r="T88" s="152"/>
    </row>
    <row r="89" spans="5:20" ht="24.75" customHeight="1">
      <c r="E89" s="130"/>
      <c r="F89" s="130"/>
      <c r="G89" s="130"/>
      <c r="H89" s="130"/>
      <c r="I89" s="130"/>
      <c r="J89" s="130"/>
      <c r="K89" s="151"/>
      <c r="L89" s="130"/>
      <c r="M89" s="151"/>
      <c r="N89" s="130"/>
      <c r="O89" s="152"/>
      <c r="P89" s="152"/>
      <c r="Q89" s="152"/>
      <c r="R89" s="152"/>
      <c r="S89" s="152"/>
      <c r="T89" s="152"/>
    </row>
    <row r="90" spans="5:20" ht="24.75" customHeight="1">
      <c r="E90" s="130"/>
      <c r="F90" s="130"/>
      <c r="G90" s="130"/>
      <c r="H90" s="130"/>
      <c r="I90" s="130"/>
      <c r="J90" s="130"/>
      <c r="K90" s="151"/>
      <c r="L90" s="130"/>
      <c r="M90" s="151"/>
      <c r="N90" s="130"/>
      <c r="O90" s="152"/>
      <c r="P90" s="152"/>
      <c r="Q90" s="152"/>
      <c r="R90" s="152"/>
      <c r="S90" s="152"/>
      <c r="T90" s="152"/>
    </row>
    <row r="91" spans="5:20" ht="24.75" customHeight="1">
      <c r="E91" s="130"/>
      <c r="F91" s="130"/>
      <c r="G91" s="130"/>
      <c r="H91" s="130"/>
      <c r="I91" s="130"/>
      <c r="J91" s="130"/>
      <c r="K91" s="151"/>
      <c r="L91" s="130"/>
      <c r="M91" s="151"/>
      <c r="N91" s="130"/>
      <c r="O91" s="152"/>
      <c r="P91" s="152"/>
      <c r="Q91" s="152"/>
      <c r="R91" s="152"/>
      <c r="S91" s="152"/>
      <c r="T91" s="152"/>
    </row>
    <row r="92" spans="5:20" ht="24.75" customHeight="1">
      <c r="E92" s="130"/>
      <c r="F92" s="130"/>
      <c r="G92" s="130"/>
      <c r="H92" s="130"/>
      <c r="I92" s="130"/>
      <c r="J92" s="130"/>
      <c r="K92" s="151"/>
      <c r="L92" s="130"/>
      <c r="M92" s="151"/>
      <c r="N92" s="130"/>
      <c r="O92" s="152"/>
      <c r="P92" s="152"/>
      <c r="Q92" s="152"/>
      <c r="R92" s="152"/>
      <c r="S92" s="152"/>
      <c r="T92" s="152"/>
    </row>
    <row r="93" spans="5:20" ht="24.75" customHeight="1">
      <c r="E93" s="130"/>
      <c r="F93" s="130"/>
      <c r="G93" s="130"/>
      <c r="H93" s="130"/>
      <c r="I93" s="130"/>
      <c r="J93" s="130"/>
      <c r="K93" s="151"/>
      <c r="L93" s="130"/>
      <c r="M93" s="151"/>
      <c r="N93" s="130"/>
      <c r="O93" s="152"/>
      <c r="P93" s="152"/>
      <c r="Q93" s="152"/>
      <c r="R93" s="152"/>
      <c r="S93" s="152"/>
      <c r="T93" s="152"/>
    </row>
    <row r="94" spans="5:20" ht="24.75" customHeight="1">
      <c r="E94" s="130"/>
      <c r="F94" s="130"/>
      <c r="G94" s="130"/>
      <c r="H94" s="130"/>
      <c r="I94" s="130"/>
      <c r="J94" s="130"/>
      <c r="K94" s="151"/>
      <c r="L94" s="130"/>
      <c r="M94" s="151"/>
      <c r="N94" s="130"/>
      <c r="O94" s="152"/>
      <c r="P94" s="152"/>
      <c r="Q94" s="152"/>
      <c r="R94" s="152"/>
      <c r="S94" s="152"/>
      <c r="T94" s="152"/>
    </row>
    <row r="95" spans="5:20" ht="24.75" customHeight="1">
      <c r="E95" s="130"/>
      <c r="F95" s="130"/>
      <c r="G95" s="130"/>
      <c r="H95" s="130"/>
      <c r="I95" s="130"/>
      <c r="J95" s="130"/>
      <c r="K95" s="151"/>
      <c r="L95" s="130"/>
      <c r="M95" s="151"/>
      <c r="N95" s="130"/>
      <c r="O95" s="152"/>
      <c r="P95" s="152"/>
      <c r="Q95" s="152"/>
      <c r="R95" s="152"/>
      <c r="S95" s="152"/>
      <c r="T95" s="152"/>
    </row>
    <row r="96" spans="5:20" ht="24.75" customHeight="1">
      <c r="E96" s="130"/>
      <c r="F96" s="130"/>
      <c r="G96" s="130"/>
      <c r="H96" s="130"/>
      <c r="I96" s="130"/>
      <c r="J96" s="130"/>
      <c r="K96" s="151"/>
      <c r="L96" s="130"/>
      <c r="M96" s="151"/>
      <c r="N96" s="130"/>
      <c r="O96" s="152"/>
      <c r="P96" s="152"/>
      <c r="Q96" s="152"/>
      <c r="R96" s="152"/>
      <c r="S96" s="152"/>
      <c r="T96" s="152"/>
    </row>
    <row r="97" spans="5:20" ht="24.75" customHeight="1">
      <c r="E97" s="130"/>
      <c r="F97" s="130"/>
      <c r="G97" s="130"/>
      <c r="H97" s="130"/>
      <c r="I97" s="130"/>
      <c r="J97" s="130"/>
      <c r="K97" s="151"/>
      <c r="L97" s="130"/>
      <c r="M97" s="151"/>
      <c r="N97" s="130"/>
      <c r="O97" s="152"/>
      <c r="P97" s="152"/>
      <c r="Q97" s="152"/>
      <c r="R97" s="152"/>
      <c r="S97" s="152"/>
      <c r="T97" s="152"/>
    </row>
    <row r="98" spans="5:20" ht="24.75" customHeight="1">
      <c r="E98" s="130"/>
      <c r="F98" s="130"/>
      <c r="G98" s="130"/>
      <c r="H98" s="130"/>
      <c r="I98" s="130"/>
      <c r="J98" s="130"/>
      <c r="K98" s="151"/>
      <c r="L98" s="130"/>
      <c r="M98" s="151"/>
      <c r="N98" s="130"/>
      <c r="O98" s="152"/>
      <c r="P98" s="152"/>
      <c r="Q98" s="152"/>
      <c r="R98" s="152"/>
      <c r="S98" s="152"/>
      <c r="T98" s="152"/>
    </row>
    <row r="99" spans="5:20" ht="24.75" customHeight="1">
      <c r="E99" s="130"/>
      <c r="F99" s="130"/>
      <c r="G99" s="130"/>
      <c r="H99" s="130"/>
      <c r="I99" s="130"/>
      <c r="J99" s="130"/>
      <c r="K99" s="151"/>
      <c r="L99" s="130"/>
      <c r="M99" s="151"/>
      <c r="N99" s="130"/>
      <c r="O99" s="152"/>
      <c r="P99" s="152"/>
      <c r="Q99" s="152"/>
      <c r="R99" s="152"/>
      <c r="S99" s="152"/>
      <c r="T99" s="152"/>
    </row>
    <row r="100" spans="5:20" ht="24.75" customHeight="1">
      <c r="E100" s="130"/>
      <c r="F100" s="130"/>
      <c r="G100" s="130"/>
      <c r="H100" s="130"/>
      <c r="I100" s="130"/>
      <c r="J100" s="130"/>
      <c r="K100" s="151"/>
      <c r="L100" s="130"/>
      <c r="M100" s="151"/>
      <c r="N100" s="130"/>
      <c r="O100" s="152"/>
      <c r="P100" s="152"/>
      <c r="Q100" s="152"/>
      <c r="R100" s="152"/>
      <c r="S100" s="152"/>
      <c r="T100" s="152"/>
    </row>
    <row r="101" spans="5:20" ht="24.75" customHeight="1">
      <c r="E101" s="130"/>
      <c r="F101" s="130"/>
      <c r="G101" s="130"/>
      <c r="H101" s="130"/>
      <c r="I101" s="130"/>
      <c r="J101" s="130"/>
      <c r="K101" s="151"/>
      <c r="L101" s="130"/>
      <c r="M101" s="151"/>
      <c r="N101" s="130"/>
      <c r="O101" s="152"/>
      <c r="P101" s="152"/>
      <c r="Q101" s="152"/>
      <c r="R101" s="152"/>
      <c r="S101" s="152"/>
      <c r="T101" s="152"/>
    </row>
    <row r="102" spans="5:20" ht="24.75" customHeight="1">
      <c r="E102" s="130"/>
      <c r="F102" s="130"/>
      <c r="G102" s="130"/>
      <c r="H102" s="130"/>
      <c r="I102" s="130"/>
      <c r="J102" s="130"/>
      <c r="K102" s="151"/>
      <c r="L102" s="130"/>
      <c r="M102" s="151"/>
      <c r="N102" s="130"/>
      <c r="O102" s="152"/>
      <c r="P102" s="152"/>
      <c r="Q102" s="152"/>
      <c r="R102" s="152"/>
      <c r="S102" s="152"/>
      <c r="T102" s="152"/>
    </row>
    <row r="103" spans="5:20" ht="24.75" customHeight="1">
      <c r="E103" s="130"/>
      <c r="F103" s="130"/>
      <c r="G103" s="130"/>
      <c r="H103" s="130"/>
      <c r="I103" s="130"/>
      <c r="J103" s="130"/>
      <c r="K103" s="151"/>
      <c r="L103" s="130"/>
      <c r="M103" s="151"/>
      <c r="N103" s="130"/>
      <c r="O103" s="152"/>
      <c r="P103" s="152"/>
      <c r="Q103" s="152"/>
      <c r="R103" s="152"/>
      <c r="S103" s="152"/>
      <c r="T103" s="152"/>
    </row>
    <row r="104" spans="5:20" ht="24.75" customHeight="1">
      <c r="E104" s="130"/>
      <c r="F104" s="130"/>
      <c r="G104" s="130"/>
      <c r="H104" s="130"/>
      <c r="I104" s="130"/>
      <c r="J104" s="130"/>
      <c r="K104" s="151"/>
      <c r="L104" s="130"/>
      <c r="M104" s="151"/>
      <c r="N104" s="130"/>
      <c r="O104" s="152"/>
      <c r="P104" s="152"/>
      <c r="Q104" s="152"/>
      <c r="R104" s="152"/>
      <c r="S104" s="152"/>
      <c r="T104" s="152"/>
    </row>
  </sheetData>
  <sheetProtection password="E177" sheet="1" objects="1" scenarios="1"/>
  <mergeCells count="31">
    <mergeCell ref="F46:G46"/>
    <mergeCell ref="H46:T46"/>
    <mergeCell ref="E37:T37"/>
    <mergeCell ref="F38:H38"/>
    <mergeCell ref="I38:T38"/>
    <mergeCell ref="F42:T42"/>
    <mergeCell ref="A1:D1"/>
    <mergeCell ref="E1:T1"/>
    <mergeCell ref="E3:T3"/>
    <mergeCell ref="F4:H4"/>
    <mergeCell ref="I4:T4"/>
    <mergeCell ref="M53:N53"/>
    <mergeCell ref="A2:B2"/>
    <mergeCell ref="E2:T2"/>
    <mergeCell ref="E26:T26"/>
    <mergeCell ref="E27:T27"/>
    <mergeCell ref="E28:T28"/>
    <mergeCell ref="F29:H29"/>
    <mergeCell ref="I29:T29"/>
    <mergeCell ref="G22:H22"/>
    <mergeCell ref="J22:K22"/>
    <mergeCell ref="F33:L33"/>
    <mergeCell ref="M33:T33"/>
    <mergeCell ref="F8:L8"/>
    <mergeCell ref="M8:T8"/>
    <mergeCell ref="E12:T12"/>
    <mergeCell ref="F13:H13"/>
    <mergeCell ref="I13:T13"/>
    <mergeCell ref="F17:T17"/>
    <mergeCell ref="F21:G21"/>
    <mergeCell ref="H21:T21"/>
  </mergeCells>
  <printOptions/>
  <pageMargins left="0.3937007874015748" right="0.3937007874015748" top="0.5905511811023623" bottom="0.5905511811023623" header="0.11811023622047245" footer="0.11811023622047245"/>
  <pageSetup fitToHeight="2" horizontalDpi="600" verticalDpi="600" orientation="portrait" paperSize="13" r:id="rId1"/>
  <rowBreaks count="1" manualBreakCount="1">
    <brk id="25" min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4"/>
  <sheetViews>
    <sheetView zoomScale="75" zoomScaleNormal="75" workbookViewId="0" topLeftCell="A1">
      <selection activeCell="G32" sqref="G32:R32"/>
    </sheetView>
  </sheetViews>
  <sheetFormatPr defaultColWidth="9.00390625" defaultRowHeight="24.75" customHeight="1"/>
  <cols>
    <col min="1" max="3" width="3.75390625" style="59" customWidth="1"/>
    <col min="4" max="4" width="3.75390625" style="26" customWidth="1"/>
    <col min="5" max="9" width="3.75390625" style="24" customWidth="1"/>
    <col min="10" max="10" width="3.75390625" style="34" customWidth="1"/>
    <col min="11" max="11" width="3.75390625" style="24" customWidth="1"/>
    <col min="12" max="12" width="3.75390625" style="34" customWidth="1"/>
    <col min="13" max="13" width="3.75390625" style="24" customWidth="1"/>
    <col min="14" max="15" width="3.75390625" style="59" customWidth="1"/>
    <col min="16" max="16" width="15.25390625" style="59" customWidth="1"/>
    <col min="17" max="17" width="13.125" style="59" customWidth="1"/>
    <col min="18" max="18" width="3.75390625" style="59" customWidth="1"/>
    <col min="19" max="19" width="10.50390625" style="82" customWidth="1"/>
    <col min="20" max="24" width="9.00390625" style="82" customWidth="1"/>
    <col min="25" max="26" width="8.125" style="24" customWidth="1"/>
    <col min="27" max="27" width="3.75390625" style="24" customWidth="1"/>
    <col min="28" max="16384" width="3.75390625" style="59" customWidth="1"/>
  </cols>
  <sheetData>
    <row r="1" spans="1:27" s="115" customFormat="1" ht="24.75" customHeight="1">
      <c r="A1" s="191" t="s">
        <v>10</v>
      </c>
      <c r="B1" s="191"/>
      <c r="C1" s="191"/>
      <c r="D1" s="216" t="s">
        <v>135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92"/>
      <c r="P1" s="192"/>
      <c r="Q1" s="192"/>
      <c r="R1" s="193"/>
      <c r="S1" s="82"/>
      <c r="T1" s="82"/>
      <c r="U1" s="82"/>
      <c r="V1" s="82"/>
      <c r="W1" s="82"/>
      <c r="X1" s="82" t="s">
        <v>153</v>
      </c>
      <c r="Y1" s="116"/>
      <c r="Z1" s="116"/>
      <c r="AA1" s="116"/>
    </row>
    <row r="2" spans="1:27" s="115" customFormat="1" ht="24.75" customHeight="1">
      <c r="A2" s="207" t="s">
        <v>25</v>
      </c>
      <c r="B2" s="208"/>
      <c r="C2" s="148" t="s">
        <v>172</v>
      </c>
      <c r="D2" s="238" t="str">
        <f>"問：平行四辺形ABCDの辺上に、AM : MD = "&amp;T3&amp;" : "&amp;U3&amp;"となる点M，AN : NB = "&amp;T4&amp;" : "&amp;U4&amp;"となる点Nを"</f>
        <v>問：平行四辺形ABCDの辺上に、AM : MD = 2 : 5となる点M，AN : NB = 5 : 3となる点Nを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50"/>
      <c r="P2" s="250"/>
      <c r="Q2" s="250"/>
      <c r="R2" s="250"/>
      <c r="S2" s="82"/>
      <c r="T2" s="82"/>
      <c r="U2" s="82"/>
      <c r="V2" s="82" t="s">
        <v>154</v>
      </c>
      <c r="W2" s="82" t="s">
        <v>155</v>
      </c>
      <c r="X2" s="82">
        <f>GCD(W3:W4)</f>
        <v>2</v>
      </c>
      <c r="Y2" s="116"/>
      <c r="Z2" s="116"/>
      <c r="AA2" s="116"/>
    </row>
    <row r="3" spans="1:25" s="115" customFormat="1" ht="24.75" customHeight="1">
      <c r="A3" s="143">
        <f>RANDBETWEEN(1,5)</f>
        <v>2</v>
      </c>
      <c r="B3" s="143">
        <f>RANDBETWEEN(1,5)</f>
        <v>5</v>
      </c>
      <c r="C3" s="143">
        <f>GCD(A3:B3)</f>
        <v>1</v>
      </c>
      <c r="D3" s="194" t="s">
        <v>144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  <c r="S3" s="82" t="s">
        <v>156</v>
      </c>
      <c r="T3" s="82">
        <f>A3/C3</f>
        <v>2</v>
      </c>
      <c r="U3" s="82">
        <f>B3/C3</f>
        <v>5</v>
      </c>
      <c r="V3" s="82">
        <f>T3+U3</f>
        <v>7</v>
      </c>
      <c r="W3" s="82">
        <f>T3*U4</f>
        <v>6</v>
      </c>
      <c r="X3" s="82">
        <f>W3/$X$2</f>
        <v>3</v>
      </c>
      <c r="Y3" s="116"/>
    </row>
    <row r="4" spans="1:25" s="115" customFormat="1" ht="24.75" customHeight="1">
      <c r="A4" s="143">
        <f>RANDBETWEEN(1,5)</f>
        <v>5</v>
      </c>
      <c r="B4" s="143">
        <f>RANDBETWEEN(1,5)</f>
        <v>3</v>
      </c>
      <c r="C4" s="143">
        <f>GCD(A4:B4)</f>
        <v>1</v>
      </c>
      <c r="D4" s="117" t="s">
        <v>145</v>
      </c>
      <c r="E4" s="197" t="str">
        <f>IF(A5=0,S5,S6)</f>
        <v>AP : PC</v>
      </c>
      <c r="F4" s="196"/>
      <c r="G4" s="196"/>
      <c r="H4" s="198" t="s">
        <v>137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82" t="s">
        <v>157</v>
      </c>
      <c r="T4" s="82">
        <f>A4/C4</f>
        <v>5</v>
      </c>
      <c r="U4" s="82">
        <f>B4/C4</f>
        <v>3</v>
      </c>
      <c r="V4" s="82">
        <f>T4+U4</f>
        <v>8</v>
      </c>
      <c r="W4" s="82">
        <f>V3*V4</f>
        <v>56</v>
      </c>
      <c r="X4" s="82">
        <f>W4/$X$2</f>
        <v>28</v>
      </c>
      <c r="Y4" s="116"/>
    </row>
    <row r="5" spans="1:27" ht="24.75" customHeight="1">
      <c r="A5" s="143">
        <f>RANDBETWEEN(0,1)</f>
        <v>0</v>
      </c>
      <c r="B5" s="143"/>
      <c r="C5" s="143"/>
      <c r="D5" s="117"/>
      <c r="E5" s="130"/>
      <c r="F5" s="155">
        <f>T5</f>
        <v>2</v>
      </c>
      <c r="G5" s="155" t="s">
        <v>130</v>
      </c>
      <c r="H5" s="155">
        <f>U5</f>
        <v>7</v>
      </c>
      <c r="I5" s="126"/>
      <c r="J5" s="126"/>
      <c r="K5" s="126"/>
      <c r="L5" s="126"/>
      <c r="M5" s="154"/>
      <c r="N5" s="154"/>
      <c r="O5" s="154"/>
      <c r="P5" s="122"/>
      <c r="S5" s="82" t="s">
        <v>158</v>
      </c>
      <c r="T5" s="82">
        <f>T3</f>
        <v>2</v>
      </c>
      <c r="U5" s="82">
        <f>T3+U3</f>
        <v>7</v>
      </c>
      <c r="Z5" s="59"/>
      <c r="AA5" s="59"/>
    </row>
    <row r="6" spans="1:27" ht="24.75" customHeight="1">
      <c r="A6" s="144"/>
      <c r="B6" s="144"/>
      <c r="C6" s="144"/>
      <c r="E6" s="126"/>
      <c r="F6" s="126"/>
      <c r="G6" s="126"/>
      <c r="H6" s="126"/>
      <c r="I6" s="126"/>
      <c r="J6" s="153"/>
      <c r="K6" s="126"/>
      <c r="L6" s="153"/>
      <c r="M6" s="126"/>
      <c r="N6" s="157"/>
      <c r="O6" s="157"/>
      <c r="S6" s="82" t="s">
        <v>159</v>
      </c>
      <c r="V6" s="82" t="s">
        <v>153</v>
      </c>
      <c r="Z6" s="59"/>
      <c r="AA6" s="59"/>
    </row>
    <row r="7" spans="1:27" ht="24.75" customHeight="1">
      <c r="A7" s="143">
        <f>RANDBETWEEN(1,4)</f>
        <v>3</v>
      </c>
      <c r="B7" s="143"/>
      <c r="C7" s="143"/>
      <c r="D7" s="26" t="s">
        <v>131</v>
      </c>
      <c r="E7" s="201" t="str">
        <f>IF(A7=1,S7,IF(A7=2,S8,IF(A7=3,S9,S10)))</f>
        <v>△CAB</v>
      </c>
      <c r="F7" s="248"/>
      <c r="G7" s="188" t="s">
        <v>173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82" t="s">
        <v>160</v>
      </c>
      <c r="T7" s="82">
        <f>U3</f>
        <v>5</v>
      </c>
      <c r="U7" s="82">
        <f>V3*2</f>
        <v>14</v>
      </c>
      <c r="V7" s="82">
        <f>GCD(T7:U7)</f>
        <v>1</v>
      </c>
      <c r="W7" s="82">
        <f>T7/V7</f>
        <v>5</v>
      </c>
      <c r="X7" s="82">
        <f>U7/V7</f>
        <v>14</v>
      </c>
      <c r="Z7" s="59"/>
      <c r="AA7" s="59"/>
    </row>
    <row r="8" spans="1:25" ht="24.75" customHeight="1">
      <c r="A8" s="145"/>
      <c r="B8" s="144"/>
      <c r="C8" s="144"/>
      <c r="F8" s="169">
        <f>IF(A7=1,W7,IF(A7=2,W8,IF(A7=2,T9,T10)))</f>
        <v>1</v>
      </c>
      <c r="G8" s="174" t="s">
        <v>146</v>
      </c>
      <c r="H8" s="169">
        <f>IF(A7=1,X7,IF(A7=2,X8,IF(A7=2,U9,U10)))</f>
        <v>2</v>
      </c>
      <c r="S8" s="82" t="s">
        <v>161</v>
      </c>
      <c r="T8" s="148">
        <f>T3</f>
        <v>2</v>
      </c>
      <c r="U8" s="82">
        <f>V3*2</f>
        <v>14</v>
      </c>
      <c r="V8" s="82">
        <f>GCD(T8:U8)</f>
        <v>2</v>
      </c>
      <c r="W8" s="82">
        <f>T8/V8</f>
        <v>1</v>
      </c>
      <c r="X8" s="82">
        <f>U8/V8</f>
        <v>7</v>
      </c>
      <c r="Y8" s="177"/>
    </row>
    <row r="9" spans="1:25" ht="24.75" customHeight="1">
      <c r="A9" s="143"/>
      <c r="B9" s="144"/>
      <c r="C9" s="144"/>
      <c r="E9" s="126"/>
      <c r="F9" s="155"/>
      <c r="G9" s="155"/>
      <c r="H9" s="155"/>
      <c r="I9" s="155"/>
      <c r="J9" s="155"/>
      <c r="K9" s="155"/>
      <c r="L9" s="155"/>
      <c r="M9" s="154"/>
      <c r="N9" s="154"/>
      <c r="O9" s="154"/>
      <c r="P9" s="122"/>
      <c r="S9" s="82" t="s">
        <v>162</v>
      </c>
      <c r="T9" s="148">
        <v>1</v>
      </c>
      <c r="U9" s="148">
        <v>2</v>
      </c>
      <c r="V9" s="148"/>
      <c r="W9" s="148"/>
      <c r="X9" s="148"/>
      <c r="Y9" s="177"/>
    </row>
    <row r="10" spans="1:21" ht="24.75" customHeight="1">
      <c r="A10" s="143">
        <f>RANDBETWEEN(1,4)</f>
        <v>3</v>
      </c>
      <c r="B10" s="144"/>
      <c r="C10" s="144"/>
      <c r="D10" s="26" t="s">
        <v>132</v>
      </c>
      <c r="E10" s="187" t="str">
        <f>IF(A10=1,T11,IF(A10=2,U11,IF(A10=3,V11,W11)))</f>
        <v>△PAB</v>
      </c>
      <c r="F10" s="187"/>
      <c r="G10" s="188" t="s">
        <v>152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170"/>
      <c r="S10" s="82" t="s">
        <v>163</v>
      </c>
      <c r="T10" s="82">
        <v>1</v>
      </c>
      <c r="U10" s="82">
        <v>2</v>
      </c>
    </row>
    <row r="11" spans="1:27" ht="24.75" customHeight="1">
      <c r="A11" s="145"/>
      <c r="B11" s="82"/>
      <c r="C11" s="145"/>
      <c r="F11" s="169">
        <f>IF(A10=1,T14,IF(A10=2,U14,IF(A10=3,V14,W14)))</f>
        <v>1</v>
      </c>
      <c r="G11" s="174" t="s">
        <v>146</v>
      </c>
      <c r="H11" s="169">
        <f>IF(A10=1,T15,IF(A10=2,U15,IF(A10=3,V15,W15)))</f>
        <v>9</v>
      </c>
      <c r="I11" s="170"/>
      <c r="J11" s="59"/>
      <c r="K11" s="59"/>
      <c r="L11" s="59"/>
      <c r="M11" s="59"/>
      <c r="S11" s="82" t="s">
        <v>164</v>
      </c>
      <c r="T11" s="82" t="s">
        <v>165</v>
      </c>
      <c r="U11" s="82" t="s">
        <v>166</v>
      </c>
      <c r="V11" s="82" t="s">
        <v>167</v>
      </c>
      <c r="W11" s="82" t="s">
        <v>168</v>
      </c>
      <c r="Z11" s="59"/>
      <c r="AA11" s="59"/>
    </row>
    <row r="12" spans="1:27" ht="24.75" customHeight="1">
      <c r="A12" s="145"/>
      <c r="B12" s="82"/>
      <c r="C12" s="145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82">
        <f>(V12+W12)*2</f>
        <v>126</v>
      </c>
      <c r="T12" s="82">
        <f>T3*V3</f>
        <v>14</v>
      </c>
      <c r="U12" s="82">
        <f>T3^2</f>
        <v>4</v>
      </c>
      <c r="V12" s="82">
        <f>T3*V3</f>
        <v>14</v>
      </c>
      <c r="W12" s="82">
        <f>V3^2</f>
        <v>49</v>
      </c>
      <c r="Z12" s="59"/>
      <c r="AA12" s="59"/>
    </row>
    <row r="13" spans="2:27" ht="24.75" customHeight="1">
      <c r="B13" s="24"/>
      <c r="D13" s="26" t="s">
        <v>104</v>
      </c>
      <c r="E13" s="247" t="s">
        <v>147</v>
      </c>
      <c r="F13" s="246"/>
      <c r="G13" s="246"/>
      <c r="H13" s="245" t="s">
        <v>138</v>
      </c>
      <c r="I13" s="246"/>
      <c r="J13" s="246"/>
      <c r="K13" s="246"/>
      <c r="L13" s="246"/>
      <c r="M13" s="246"/>
      <c r="N13" s="246"/>
      <c r="O13" s="246"/>
      <c r="P13" s="246"/>
      <c r="Q13" s="246"/>
      <c r="R13" s="178"/>
      <c r="S13" s="82" t="s">
        <v>153</v>
      </c>
      <c r="T13" s="82">
        <f>GCD(T12,$S$12)</f>
        <v>14</v>
      </c>
      <c r="U13" s="82">
        <f>GCD(U12,$S$12)</f>
        <v>2</v>
      </c>
      <c r="V13" s="82">
        <f>GCD(V12,$S$12)</f>
        <v>14</v>
      </c>
      <c r="W13" s="82">
        <f>GCD(W12,$S$12)</f>
        <v>7</v>
      </c>
      <c r="Z13" s="59"/>
      <c r="AA13" s="59"/>
    </row>
    <row r="14" spans="1:23" ht="24.75" customHeight="1">
      <c r="A14" s="123"/>
      <c r="B14" s="124"/>
      <c r="C14" s="124"/>
      <c r="E14" s="126"/>
      <c r="F14" s="155">
        <f>X3</f>
        <v>3</v>
      </c>
      <c r="G14" s="155" t="s">
        <v>130</v>
      </c>
      <c r="H14" s="155">
        <f>X4</f>
        <v>28</v>
      </c>
      <c r="I14" s="153">
        <f>IF($B14=0,"",IF($A14^2-4*$B14&lt;0,-$B14,$B14))</f>
      </c>
      <c r="J14" s="153"/>
      <c r="K14" s="126"/>
      <c r="L14" s="153"/>
      <c r="M14" s="154"/>
      <c r="N14" s="154"/>
      <c r="O14" s="154"/>
      <c r="P14" s="154"/>
      <c r="Q14" s="157"/>
      <c r="R14" s="157"/>
      <c r="S14" s="82" t="s">
        <v>52</v>
      </c>
      <c r="T14" s="82">
        <f>T12/T13</f>
        <v>1</v>
      </c>
      <c r="U14" s="82">
        <f>U12/U13</f>
        <v>2</v>
      </c>
      <c r="V14" s="82">
        <f>V12/V13</f>
        <v>1</v>
      </c>
      <c r="W14" s="82">
        <f>W12/W13</f>
        <v>7</v>
      </c>
    </row>
    <row r="15" spans="1:23" ht="24.75" customHeight="1">
      <c r="A15" s="123"/>
      <c r="B15" s="123"/>
      <c r="C15" s="123"/>
      <c r="E15" s="15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82" t="s">
        <v>53</v>
      </c>
      <c r="T15" s="82">
        <f>$S$12/T13</f>
        <v>9</v>
      </c>
      <c r="U15" s="82">
        <f>$S$12/U13</f>
        <v>63</v>
      </c>
      <c r="V15" s="82">
        <f>$S$12/V13</f>
        <v>9</v>
      </c>
      <c r="W15" s="82">
        <f>$S$12/W13</f>
        <v>18</v>
      </c>
    </row>
    <row r="16" spans="1:21" ht="24.75" customHeight="1">
      <c r="A16" s="124"/>
      <c r="B16" s="124"/>
      <c r="C16" s="124"/>
      <c r="D16" s="26" t="s">
        <v>105</v>
      </c>
      <c r="E16" s="247" t="s">
        <v>148</v>
      </c>
      <c r="F16" s="246"/>
      <c r="G16" s="246"/>
      <c r="H16" s="245" t="s">
        <v>138</v>
      </c>
      <c r="I16" s="246"/>
      <c r="J16" s="246"/>
      <c r="K16" s="246"/>
      <c r="L16" s="246"/>
      <c r="M16" s="246"/>
      <c r="N16" s="246"/>
      <c r="O16" s="246"/>
      <c r="P16" s="246"/>
      <c r="Q16" s="246"/>
      <c r="R16" s="157"/>
      <c r="S16" s="82" t="s">
        <v>169</v>
      </c>
      <c r="T16" s="82">
        <f>U4*V3</f>
        <v>21</v>
      </c>
      <c r="U16" s="82">
        <f>T16/$T$18</f>
        <v>21</v>
      </c>
    </row>
    <row r="17" spans="1:27" ht="24.75" customHeight="1">
      <c r="A17" s="24"/>
      <c r="B17" s="24"/>
      <c r="D17" s="59"/>
      <c r="E17" s="59"/>
      <c r="F17" s="169">
        <f>U16</f>
        <v>21</v>
      </c>
      <c r="G17" s="169" t="s">
        <v>130</v>
      </c>
      <c r="H17" s="169">
        <f>U17</f>
        <v>41</v>
      </c>
      <c r="I17" s="59"/>
      <c r="J17" s="59"/>
      <c r="K17" s="59"/>
      <c r="L17" s="59"/>
      <c r="M17" s="59"/>
      <c r="S17" s="82" t="s">
        <v>170</v>
      </c>
      <c r="T17" s="82">
        <f>T4*V3+T3*U4</f>
        <v>41</v>
      </c>
      <c r="U17" s="82">
        <f>T17/$T$18</f>
        <v>41</v>
      </c>
      <c r="Y17" s="59"/>
      <c r="Z17" s="59"/>
      <c r="AA17" s="59"/>
    </row>
    <row r="18" spans="1:27" ht="24.75" customHeight="1">
      <c r="A18" s="24"/>
      <c r="B18" s="24"/>
      <c r="D18" s="59"/>
      <c r="E18" s="59"/>
      <c r="F18" s="59"/>
      <c r="G18" s="59"/>
      <c r="H18" s="59"/>
      <c r="I18" s="59"/>
      <c r="J18" s="59"/>
      <c r="K18" s="59"/>
      <c r="L18" s="59"/>
      <c r="M18" s="59"/>
      <c r="S18" s="82" t="s">
        <v>119</v>
      </c>
      <c r="T18" s="82">
        <f>GCD(T16:T17)</f>
        <v>1</v>
      </c>
      <c r="Y18" s="59"/>
      <c r="Z18" s="59"/>
      <c r="AA18" s="59"/>
    </row>
    <row r="19" spans="4:27" ht="24.75" customHeight="1">
      <c r="D19" s="26" t="s">
        <v>133</v>
      </c>
      <c r="E19" s="187" t="s">
        <v>149</v>
      </c>
      <c r="F19" s="248"/>
      <c r="G19" s="248"/>
      <c r="H19" s="248"/>
      <c r="I19" s="245" t="s">
        <v>134</v>
      </c>
      <c r="J19" s="246"/>
      <c r="K19" s="246"/>
      <c r="L19" s="246"/>
      <c r="M19" s="246"/>
      <c r="N19" s="246"/>
      <c r="O19" s="246"/>
      <c r="P19" s="246"/>
      <c r="Q19" s="246"/>
      <c r="R19" s="157"/>
      <c r="S19" s="82" t="s">
        <v>171</v>
      </c>
      <c r="T19" s="82">
        <f>U16+U17</f>
        <v>62</v>
      </c>
      <c r="U19" s="82">
        <f>$T$21/T19</f>
        <v>9</v>
      </c>
      <c r="V19" s="82" t="s">
        <v>139</v>
      </c>
      <c r="W19" s="82" t="s">
        <v>140</v>
      </c>
      <c r="X19" s="82" t="s">
        <v>141</v>
      </c>
      <c r="Y19" s="59"/>
      <c r="Z19" s="59"/>
      <c r="AA19" s="59"/>
    </row>
    <row r="20" spans="4:27" ht="24.75" customHeight="1">
      <c r="D20" s="59"/>
      <c r="E20" s="157"/>
      <c r="F20" s="155">
        <f>V20</f>
        <v>189</v>
      </c>
      <c r="G20" s="169" t="s">
        <v>61</v>
      </c>
      <c r="H20" s="155">
        <f>W20</f>
        <v>245</v>
      </c>
      <c r="I20" s="169" t="s">
        <v>61</v>
      </c>
      <c r="J20" s="155">
        <f>X20</f>
        <v>124</v>
      </c>
      <c r="K20" s="126"/>
      <c r="L20" s="157"/>
      <c r="M20" s="157"/>
      <c r="N20" s="157"/>
      <c r="O20" s="157"/>
      <c r="P20" s="157"/>
      <c r="Q20" s="157"/>
      <c r="R20" s="157"/>
      <c r="S20" s="82" t="s">
        <v>142</v>
      </c>
      <c r="T20" s="82">
        <f>T3+V3</f>
        <v>9</v>
      </c>
      <c r="U20" s="82">
        <f>$T$21/T20</f>
        <v>62</v>
      </c>
      <c r="V20" s="82">
        <f>U16*U19</f>
        <v>189</v>
      </c>
      <c r="W20" s="82">
        <f>T21-V20-X20</f>
        <v>245</v>
      </c>
      <c r="X20" s="82">
        <f>U20*T3</f>
        <v>124</v>
      </c>
      <c r="Y20" s="59"/>
      <c r="Z20" s="59"/>
      <c r="AA20" s="59"/>
    </row>
    <row r="21" spans="1:27" ht="24.75" customHeight="1">
      <c r="A21" s="24"/>
      <c r="B21" s="24"/>
      <c r="D21" s="59"/>
      <c r="E21" s="59"/>
      <c r="F21" s="59"/>
      <c r="G21" s="59"/>
      <c r="H21" s="59"/>
      <c r="I21" s="59"/>
      <c r="J21" s="59"/>
      <c r="K21" s="59"/>
      <c r="L21" s="59"/>
      <c r="M21" s="59"/>
      <c r="S21" s="82" t="s">
        <v>143</v>
      </c>
      <c r="T21" s="82">
        <f>LCM(T19,T20)</f>
        <v>558</v>
      </c>
      <c r="Y21" s="59"/>
      <c r="Z21" s="59"/>
      <c r="AA21" s="59"/>
    </row>
    <row r="22" spans="1:27" ht="24.75" customHeight="1">
      <c r="A22" s="24"/>
      <c r="B22" s="24"/>
      <c r="D22" s="59"/>
      <c r="E22" s="59"/>
      <c r="F22" s="59"/>
      <c r="G22" s="59"/>
      <c r="H22" s="59"/>
      <c r="I22" s="59"/>
      <c r="J22" s="59"/>
      <c r="K22" s="59"/>
      <c r="L22" s="59"/>
      <c r="M22" s="59"/>
      <c r="Y22" s="59"/>
      <c r="Z22" s="59"/>
      <c r="AA22" s="59"/>
    </row>
    <row r="23" spans="1:27" ht="24.75" customHeight="1">
      <c r="A23" s="24"/>
      <c r="B23" s="24"/>
      <c r="D23" s="59"/>
      <c r="E23" s="59"/>
      <c r="F23" s="59"/>
      <c r="G23" s="59"/>
      <c r="H23" s="59"/>
      <c r="I23" s="59"/>
      <c r="J23" s="59"/>
      <c r="K23" s="59"/>
      <c r="L23" s="59"/>
      <c r="M23" s="59"/>
      <c r="Y23" s="59"/>
      <c r="Z23" s="59"/>
      <c r="AA23" s="59"/>
    </row>
    <row r="24" spans="1:27" ht="24.75" customHeight="1">
      <c r="A24" s="24"/>
      <c r="B24" s="24"/>
      <c r="D24" s="59"/>
      <c r="E24" s="59"/>
      <c r="F24" s="59"/>
      <c r="G24" s="59"/>
      <c r="H24" s="59"/>
      <c r="I24" s="59"/>
      <c r="J24" s="59"/>
      <c r="K24" s="59"/>
      <c r="L24" s="59"/>
      <c r="M24" s="59"/>
      <c r="Y24" s="59"/>
      <c r="Z24" s="59"/>
      <c r="AA24" s="59"/>
    </row>
    <row r="25" spans="1:27" ht="24.75" customHeight="1">
      <c r="A25" s="24"/>
      <c r="B25" s="24"/>
      <c r="D25" s="59"/>
      <c r="E25" s="59"/>
      <c r="F25" s="59"/>
      <c r="G25" s="59"/>
      <c r="H25" s="59"/>
      <c r="I25" s="59"/>
      <c r="J25" s="59"/>
      <c r="K25" s="59"/>
      <c r="L25" s="59"/>
      <c r="M25" s="59"/>
      <c r="Y25" s="59"/>
      <c r="Z25" s="59"/>
      <c r="AA25" s="59"/>
    </row>
    <row r="26" spans="1:24" s="115" customFormat="1" ht="24.75" customHeight="1">
      <c r="A26" s="124"/>
      <c r="B26" s="124"/>
      <c r="C26" s="124"/>
      <c r="D26" s="240" t="s">
        <v>136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41"/>
      <c r="Q26" s="241"/>
      <c r="R26" s="242"/>
      <c r="S26" s="82"/>
      <c r="T26" s="82"/>
      <c r="U26" s="82"/>
      <c r="V26" s="82"/>
      <c r="W26" s="82"/>
      <c r="X26" s="82"/>
    </row>
    <row r="27" spans="1:24" s="115" customFormat="1" ht="24.75" customHeight="1">
      <c r="A27" s="121"/>
      <c r="B27" s="121"/>
      <c r="C27" s="121"/>
      <c r="D27" s="238" t="str">
        <f>D2</f>
        <v>問：平行四辺形ABCDの辺上に、AM : MD = 2 : 5となる点M，AN : NB = 5 : 3となる点Nを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50"/>
      <c r="P27" s="250"/>
      <c r="Q27" s="250"/>
      <c r="R27" s="250"/>
      <c r="S27" s="82"/>
      <c r="T27" s="82"/>
      <c r="U27" s="82"/>
      <c r="V27" s="82"/>
      <c r="W27" s="82"/>
      <c r="X27" s="82"/>
    </row>
    <row r="28" spans="4:24" s="115" customFormat="1" ht="24.75" customHeight="1">
      <c r="D28" s="194" t="str">
        <f>D3</f>
        <v>　とり、ACとMBの交点をP，MBとNCの交点をQとする。以下の各問いに答えよ。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76"/>
      <c r="S28" s="82"/>
      <c r="T28" s="82"/>
      <c r="U28" s="82"/>
      <c r="V28" s="82"/>
      <c r="W28" s="82"/>
      <c r="X28" s="82"/>
    </row>
    <row r="29" spans="4:24" s="115" customFormat="1" ht="24.75" customHeight="1">
      <c r="D29" s="117" t="s">
        <v>150</v>
      </c>
      <c r="E29" s="197" t="str">
        <f>E4</f>
        <v>AP : PC</v>
      </c>
      <c r="F29" s="196"/>
      <c r="G29" s="196"/>
      <c r="H29" s="198" t="s">
        <v>137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82"/>
      <c r="T29" s="82"/>
      <c r="U29" s="82"/>
      <c r="V29" s="82"/>
      <c r="W29" s="82"/>
      <c r="X29" s="82"/>
    </row>
    <row r="30" spans="1:27" ht="24.75" customHeight="1">
      <c r="A30" s="115"/>
      <c r="B30" s="115"/>
      <c r="C30" s="115"/>
      <c r="D30" s="117"/>
      <c r="E30" s="130"/>
      <c r="F30" s="155"/>
      <c r="G30" s="155"/>
      <c r="H30" s="155"/>
      <c r="I30" s="126"/>
      <c r="J30" s="126"/>
      <c r="K30" s="126"/>
      <c r="L30" s="126"/>
      <c r="M30" s="154"/>
      <c r="N30" s="154"/>
      <c r="O30" s="154"/>
      <c r="P30" s="122"/>
      <c r="Z30" s="59"/>
      <c r="AA30" s="59"/>
    </row>
    <row r="31" spans="5:27" ht="24.75" customHeight="1">
      <c r="E31" s="126"/>
      <c r="F31" s="126"/>
      <c r="G31" s="126"/>
      <c r="H31" s="126"/>
      <c r="I31" s="126"/>
      <c r="J31" s="153"/>
      <c r="K31" s="126"/>
      <c r="L31" s="153"/>
      <c r="M31" s="126"/>
      <c r="N31" s="157"/>
      <c r="O31" s="157"/>
      <c r="Z31" s="59"/>
      <c r="AA31" s="59"/>
    </row>
    <row r="32" spans="4:27" ht="24.75" customHeight="1">
      <c r="D32" s="26" t="s">
        <v>131</v>
      </c>
      <c r="E32" s="201" t="str">
        <f>E7</f>
        <v>△CAB</v>
      </c>
      <c r="F32" s="248"/>
      <c r="G32" s="188" t="s">
        <v>173</v>
      </c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Z32" s="59"/>
      <c r="AA32" s="59"/>
    </row>
    <row r="33" spans="6:27" ht="24.75" customHeight="1">
      <c r="F33" s="169"/>
      <c r="G33" s="174"/>
      <c r="H33" s="169"/>
      <c r="Z33" s="59"/>
      <c r="AA33" s="59"/>
    </row>
    <row r="34" spans="5:16" ht="24.75" customHeight="1">
      <c r="E34" s="126"/>
      <c r="F34" s="155"/>
      <c r="G34" s="155"/>
      <c r="H34" s="155"/>
      <c r="I34" s="155"/>
      <c r="J34" s="155"/>
      <c r="K34" s="155"/>
      <c r="L34" s="155"/>
      <c r="M34" s="154"/>
      <c r="N34" s="154"/>
      <c r="O34" s="154"/>
      <c r="P34" s="122"/>
    </row>
    <row r="35" spans="4:27" ht="24.75" customHeight="1">
      <c r="D35" s="26" t="s">
        <v>132</v>
      </c>
      <c r="E35" s="187" t="str">
        <f>E10</f>
        <v>△PAB</v>
      </c>
      <c r="F35" s="187"/>
      <c r="G35" s="188" t="s">
        <v>152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170"/>
      <c r="Z35" s="59"/>
      <c r="AA35" s="59"/>
    </row>
    <row r="36" spans="6:27" ht="24.75" customHeight="1">
      <c r="F36" s="175"/>
      <c r="G36" s="174"/>
      <c r="H36" s="169"/>
      <c r="I36" s="170"/>
      <c r="J36" s="59"/>
      <c r="K36" s="59"/>
      <c r="L36" s="59"/>
      <c r="M36" s="59"/>
      <c r="Z36" s="59"/>
      <c r="AA36" s="59"/>
    </row>
    <row r="37" spans="5:27" ht="24.75" customHeight="1"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Z37" s="59"/>
      <c r="AA37" s="59"/>
    </row>
    <row r="38" spans="1:27" ht="24.75" customHeight="1">
      <c r="A38" s="34"/>
      <c r="B38" s="129"/>
      <c r="C38" s="129"/>
      <c r="D38" s="26" t="s">
        <v>104</v>
      </c>
      <c r="E38" s="247" t="s">
        <v>147</v>
      </c>
      <c r="F38" s="246"/>
      <c r="G38" s="246"/>
      <c r="H38" s="245" t="s">
        <v>138</v>
      </c>
      <c r="I38" s="246"/>
      <c r="J38" s="246"/>
      <c r="K38" s="246"/>
      <c r="L38" s="246"/>
      <c r="M38" s="246"/>
      <c r="N38" s="246"/>
      <c r="O38" s="246"/>
      <c r="P38" s="246"/>
      <c r="Q38" s="246"/>
      <c r="R38" s="178"/>
      <c r="Z38" s="59"/>
      <c r="AA38" s="59"/>
    </row>
    <row r="39" spans="1:27" ht="24.75" customHeight="1">
      <c r="A39" s="34"/>
      <c r="B39" s="129"/>
      <c r="C39" s="129"/>
      <c r="E39" s="126"/>
      <c r="F39" s="155"/>
      <c r="G39" s="155"/>
      <c r="H39" s="155"/>
      <c r="I39" s="153">
        <f>IF($B39=0,"",IF($A39^2-4*$B39&lt;0,-$B39,$B39))</f>
      </c>
      <c r="J39" s="153"/>
      <c r="K39" s="126"/>
      <c r="L39" s="153"/>
      <c r="M39" s="154"/>
      <c r="N39" s="154"/>
      <c r="O39" s="154"/>
      <c r="P39" s="154"/>
      <c r="Q39" s="157"/>
      <c r="R39" s="157"/>
      <c r="Z39" s="59"/>
      <c r="AA39" s="59"/>
    </row>
    <row r="40" spans="1:27" ht="24.75" customHeight="1">
      <c r="A40" s="34"/>
      <c r="B40" s="129"/>
      <c r="C40" s="129"/>
      <c r="E40" s="15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Z40" s="59"/>
      <c r="AA40" s="59"/>
    </row>
    <row r="41" spans="1:27" ht="24.75" customHeight="1">
      <c r="A41" s="34"/>
      <c r="B41" s="129"/>
      <c r="C41" s="129"/>
      <c r="D41" s="26" t="s">
        <v>105</v>
      </c>
      <c r="E41" s="247" t="s">
        <v>151</v>
      </c>
      <c r="F41" s="246"/>
      <c r="G41" s="246"/>
      <c r="H41" s="245" t="s">
        <v>138</v>
      </c>
      <c r="I41" s="246"/>
      <c r="J41" s="246"/>
      <c r="K41" s="246"/>
      <c r="L41" s="246"/>
      <c r="M41" s="246"/>
      <c r="N41" s="246"/>
      <c r="O41" s="246"/>
      <c r="P41" s="246"/>
      <c r="Q41" s="246"/>
      <c r="R41" s="157"/>
      <c r="Z41" s="59"/>
      <c r="AA41" s="59"/>
    </row>
    <row r="42" spans="1:27" ht="24.75" customHeight="1">
      <c r="A42" s="34"/>
      <c r="B42" s="129"/>
      <c r="C42" s="129"/>
      <c r="D42" s="59"/>
      <c r="E42" s="59"/>
      <c r="F42" s="59"/>
      <c r="G42" s="59"/>
      <c r="H42" s="59"/>
      <c r="I42" s="59"/>
      <c r="J42" s="59"/>
      <c r="K42" s="59"/>
      <c r="L42" s="59"/>
      <c r="M42" s="59"/>
      <c r="Z42" s="59"/>
      <c r="AA42" s="59"/>
    </row>
    <row r="43" spans="1:27" ht="24.75" customHeight="1">
      <c r="A43" s="34"/>
      <c r="B43" s="129"/>
      <c r="C43" s="129"/>
      <c r="D43" s="59"/>
      <c r="E43" s="59"/>
      <c r="F43" s="59"/>
      <c r="G43" s="59"/>
      <c r="H43" s="59"/>
      <c r="I43" s="59"/>
      <c r="J43" s="59"/>
      <c r="K43" s="59"/>
      <c r="L43" s="59"/>
      <c r="M43" s="59"/>
      <c r="Z43" s="59"/>
      <c r="AA43" s="59"/>
    </row>
    <row r="44" spans="1:27" ht="24.75" customHeight="1">
      <c r="A44" s="34"/>
      <c r="B44" s="129"/>
      <c r="C44" s="129"/>
      <c r="D44" s="26" t="s">
        <v>133</v>
      </c>
      <c r="E44" s="187" t="s">
        <v>149</v>
      </c>
      <c r="F44" s="248"/>
      <c r="G44" s="248"/>
      <c r="H44" s="248"/>
      <c r="I44" s="245" t="s">
        <v>134</v>
      </c>
      <c r="J44" s="246"/>
      <c r="K44" s="246"/>
      <c r="L44" s="246"/>
      <c r="M44" s="246"/>
      <c r="N44" s="246"/>
      <c r="O44" s="246"/>
      <c r="P44" s="246"/>
      <c r="Q44" s="246"/>
      <c r="R44" s="157"/>
      <c r="Z44" s="59"/>
      <c r="AA44" s="59"/>
    </row>
    <row r="45" spans="1:27" ht="24.75" customHeight="1">
      <c r="A45" s="34"/>
      <c r="B45" s="129"/>
      <c r="C45" s="129"/>
      <c r="D45" s="59"/>
      <c r="E45" s="157"/>
      <c r="F45" s="157"/>
      <c r="G45" s="126"/>
      <c r="H45" s="157"/>
      <c r="I45" s="157"/>
      <c r="J45" s="157"/>
      <c r="K45" s="126"/>
      <c r="L45" s="157"/>
      <c r="M45" s="157"/>
      <c r="N45" s="157"/>
      <c r="O45" s="157"/>
      <c r="P45" s="157"/>
      <c r="Q45" s="157"/>
      <c r="R45" s="157"/>
      <c r="Z45" s="59"/>
      <c r="AA45" s="59"/>
    </row>
    <row r="46" spans="1:13" ht="24.75" customHeight="1">
      <c r="A46" s="34"/>
      <c r="B46" s="129"/>
      <c r="C46" s="12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24.75" customHeight="1">
      <c r="A47" s="34"/>
      <c r="B47" s="129"/>
      <c r="C47" s="12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4:13" ht="24.75" customHeight="1"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4:13" ht="24.75" customHeight="1"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4:13" ht="24.75" customHeight="1"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4:18" ht="24.75" customHeight="1">
      <c r="D51" s="126"/>
      <c r="E51" s="126"/>
      <c r="F51" s="126"/>
      <c r="G51" s="126"/>
      <c r="H51" s="126"/>
      <c r="I51" s="126"/>
      <c r="J51" s="153"/>
      <c r="K51" s="126"/>
      <c r="L51" s="153"/>
      <c r="M51" s="126"/>
      <c r="N51" s="157"/>
      <c r="O51" s="157"/>
      <c r="P51" s="157"/>
      <c r="Q51" s="157"/>
      <c r="R51" s="157"/>
    </row>
    <row r="52" spans="4:18" ht="24.75" customHeight="1">
      <c r="D52" s="126"/>
      <c r="E52" s="126"/>
      <c r="F52" s="126"/>
      <c r="G52" s="126"/>
      <c r="H52" s="126"/>
      <c r="I52" s="126"/>
      <c r="J52" s="153"/>
      <c r="K52" s="126"/>
      <c r="L52" s="153"/>
      <c r="M52" s="126"/>
      <c r="N52" s="157"/>
      <c r="O52" s="157"/>
      <c r="P52" s="157"/>
      <c r="Q52" s="157"/>
      <c r="R52" s="157"/>
    </row>
    <row r="53" spans="4:18" ht="24.75" customHeight="1" thickBot="1">
      <c r="D53" s="126"/>
      <c r="E53" s="126"/>
      <c r="F53" s="126"/>
      <c r="G53" s="126"/>
      <c r="H53" s="126"/>
      <c r="I53" s="126"/>
      <c r="J53" s="153"/>
      <c r="K53" s="126"/>
      <c r="L53" s="249" t="s">
        <v>0</v>
      </c>
      <c r="M53" s="249"/>
      <c r="N53" s="172"/>
      <c r="O53" s="171"/>
      <c r="P53" s="173"/>
      <c r="Q53" s="154"/>
      <c r="R53" s="154"/>
    </row>
    <row r="54" spans="4:18" ht="24.75" customHeight="1">
      <c r="D54" s="126"/>
      <c r="E54" s="126"/>
      <c r="F54" s="126"/>
      <c r="G54" s="126"/>
      <c r="H54" s="126"/>
      <c r="I54" s="126"/>
      <c r="J54" s="153"/>
      <c r="K54" s="126"/>
      <c r="L54" s="153"/>
      <c r="M54" s="126"/>
      <c r="N54" s="157"/>
      <c r="O54" s="157"/>
      <c r="P54" s="157"/>
      <c r="Q54" s="157"/>
      <c r="R54" s="157"/>
    </row>
    <row r="55" spans="4:18" ht="24.75" customHeight="1">
      <c r="D55" s="126"/>
      <c r="E55" s="126"/>
      <c r="F55" s="126"/>
      <c r="G55" s="126"/>
      <c r="H55" s="126"/>
      <c r="I55" s="126"/>
      <c r="J55" s="153"/>
      <c r="K55" s="126"/>
      <c r="L55" s="153"/>
      <c r="M55" s="126"/>
      <c r="N55" s="157"/>
      <c r="O55" s="157"/>
      <c r="P55" s="157"/>
      <c r="Q55" s="157"/>
      <c r="R55" s="157"/>
    </row>
    <row r="56" spans="4:18" ht="24.75" customHeight="1">
      <c r="D56" s="126"/>
      <c r="E56" s="126"/>
      <c r="F56" s="126"/>
      <c r="G56" s="126"/>
      <c r="H56" s="126"/>
      <c r="I56" s="126"/>
      <c r="J56" s="153"/>
      <c r="K56" s="126"/>
      <c r="L56" s="153"/>
      <c r="M56" s="126"/>
      <c r="N56" s="157"/>
      <c r="O56" s="157"/>
      <c r="P56" s="157"/>
      <c r="Q56" s="157"/>
      <c r="R56" s="157"/>
    </row>
    <row r="57" spans="4:18" ht="24.75" customHeight="1">
      <c r="D57" s="126"/>
      <c r="E57" s="126"/>
      <c r="F57" s="126"/>
      <c r="G57" s="126"/>
      <c r="H57" s="126"/>
      <c r="I57" s="126"/>
      <c r="J57" s="153"/>
      <c r="K57" s="126"/>
      <c r="L57" s="153"/>
      <c r="M57" s="126"/>
      <c r="N57" s="157"/>
      <c r="O57" s="157"/>
      <c r="P57" s="157"/>
      <c r="Q57" s="157"/>
      <c r="R57" s="157"/>
    </row>
    <row r="58" spans="4:18" ht="24.75" customHeight="1">
      <c r="D58" s="126"/>
      <c r="E58" s="126"/>
      <c r="F58" s="126"/>
      <c r="G58" s="126"/>
      <c r="H58" s="126"/>
      <c r="I58" s="126"/>
      <c r="J58" s="153"/>
      <c r="K58" s="126"/>
      <c r="L58" s="153"/>
      <c r="M58" s="126"/>
      <c r="N58" s="157"/>
      <c r="O58" s="157"/>
      <c r="P58" s="157"/>
      <c r="Q58" s="157"/>
      <c r="R58" s="157"/>
    </row>
    <row r="59" spans="4:18" ht="24.75" customHeight="1">
      <c r="D59" s="126"/>
      <c r="E59" s="126"/>
      <c r="F59" s="126"/>
      <c r="G59" s="126"/>
      <c r="H59" s="126"/>
      <c r="I59" s="126"/>
      <c r="J59" s="153"/>
      <c r="K59" s="126"/>
      <c r="L59" s="153"/>
      <c r="M59" s="126"/>
      <c r="N59" s="157"/>
      <c r="O59" s="157"/>
      <c r="P59" s="157"/>
      <c r="Q59" s="157"/>
      <c r="R59" s="157"/>
    </row>
    <row r="60" spans="4:18" ht="24.75" customHeight="1">
      <c r="D60" s="126"/>
      <c r="E60" s="126"/>
      <c r="F60" s="126"/>
      <c r="G60" s="126"/>
      <c r="H60" s="126"/>
      <c r="I60" s="126"/>
      <c r="J60" s="153"/>
      <c r="K60" s="126"/>
      <c r="L60" s="153"/>
      <c r="M60" s="126"/>
      <c r="N60" s="157"/>
      <c r="O60" s="157"/>
      <c r="P60" s="157"/>
      <c r="Q60" s="157"/>
      <c r="R60" s="157"/>
    </row>
    <row r="61" spans="4:18" ht="24.75" customHeight="1">
      <c r="D61" s="126"/>
      <c r="E61" s="126"/>
      <c r="F61" s="126"/>
      <c r="G61" s="126"/>
      <c r="H61" s="126"/>
      <c r="I61" s="126"/>
      <c r="J61" s="153"/>
      <c r="K61" s="126"/>
      <c r="L61" s="153"/>
      <c r="M61" s="126"/>
      <c r="N61" s="157"/>
      <c r="O61" s="157"/>
      <c r="P61" s="157"/>
      <c r="Q61" s="157"/>
      <c r="R61" s="157"/>
    </row>
    <row r="62" spans="4:18" ht="24.75" customHeight="1">
      <c r="D62" s="126"/>
      <c r="E62" s="126"/>
      <c r="F62" s="126"/>
      <c r="G62" s="126"/>
      <c r="H62" s="126"/>
      <c r="I62" s="126"/>
      <c r="J62" s="153"/>
      <c r="K62" s="126"/>
      <c r="L62" s="153"/>
      <c r="M62" s="126"/>
      <c r="N62" s="157"/>
      <c r="O62" s="157"/>
      <c r="P62" s="157"/>
      <c r="Q62" s="157"/>
      <c r="R62" s="157"/>
    </row>
    <row r="63" spans="4:18" ht="24.75" customHeight="1">
      <c r="D63" s="126"/>
      <c r="E63" s="126"/>
      <c r="F63" s="126"/>
      <c r="G63" s="126"/>
      <c r="H63" s="126"/>
      <c r="I63" s="126"/>
      <c r="J63" s="153"/>
      <c r="K63" s="126"/>
      <c r="L63" s="153"/>
      <c r="M63" s="126"/>
      <c r="N63" s="157"/>
      <c r="O63" s="157"/>
      <c r="P63" s="157"/>
      <c r="Q63" s="157"/>
      <c r="R63" s="157"/>
    </row>
    <row r="64" spans="4:18" ht="24.75" customHeight="1">
      <c r="D64" s="126"/>
      <c r="E64" s="126"/>
      <c r="F64" s="126"/>
      <c r="G64" s="126"/>
      <c r="H64" s="126"/>
      <c r="I64" s="126"/>
      <c r="J64" s="153"/>
      <c r="K64" s="126"/>
      <c r="L64" s="153"/>
      <c r="M64" s="126"/>
      <c r="N64" s="157"/>
      <c r="O64" s="157"/>
      <c r="P64" s="157"/>
      <c r="Q64" s="157"/>
      <c r="R64" s="157"/>
    </row>
    <row r="65" spans="4:18" ht="24.75" customHeight="1">
      <c r="D65" s="126"/>
      <c r="E65" s="126"/>
      <c r="F65" s="126"/>
      <c r="G65" s="126"/>
      <c r="H65" s="126"/>
      <c r="I65" s="126"/>
      <c r="J65" s="153"/>
      <c r="K65" s="126"/>
      <c r="L65" s="153"/>
      <c r="M65" s="126"/>
      <c r="N65" s="157"/>
      <c r="O65" s="157"/>
      <c r="P65" s="157"/>
      <c r="Q65" s="157"/>
      <c r="R65" s="157"/>
    </row>
    <row r="66" spans="4:18" ht="24.75" customHeight="1">
      <c r="D66" s="126"/>
      <c r="E66" s="126"/>
      <c r="F66" s="126"/>
      <c r="G66" s="126"/>
      <c r="H66" s="126"/>
      <c r="I66" s="126"/>
      <c r="J66" s="153"/>
      <c r="K66" s="126"/>
      <c r="L66" s="153"/>
      <c r="M66" s="126"/>
      <c r="N66" s="157"/>
      <c r="O66" s="157"/>
      <c r="P66" s="157"/>
      <c r="Q66" s="157"/>
      <c r="R66" s="157"/>
    </row>
    <row r="67" spans="4:18" ht="24.75" customHeight="1">
      <c r="D67" s="126"/>
      <c r="E67" s="126"/>
      <c r="F67" s="126"/>
      <c r="G67" s="126"/>
      <c r="H67" s="126"/>
      <c r="I67" s="126"/>
      <c r="J67" s="153"/>
      <c r="K67" s="126"/>
      <c r="L67" s="153"/>
      <c r="M67" s="126"/>
      <c r="N67" s="157"/>
      <c r="O67" s="157"/>
      <c r="P67" s="157"/>
      <c r="Q67" s="157"/>
      <c r="R67" s="157"/>
    </row>
    <row r="68" spans="4:18" ht="24.75" customHeight="1">
      <c r="D68" s="126"/>
      <c r="E68" s="126"/>
      <c r="F68" s="126"/>
      <c r="G68" s="126"/>
      <c r="H68" s="126"/>
      <c r="I68" s="126"/>
      <c r="J68" s="153"/>
      <c r="K68" s="126"/>
      <c r="L68" s="153"/>
      <c r="M68" s="126"/>
      <c r="N68" s="157"/>
      <c r="O68" s="157"/>
      <c r="P68" s="157"/>
      <c r="Q68" s="157"/>
      <c r="R68" s="157"/>
    </row>
    <row r="69" spans="4:18" ht="24.75" customHeight="1">
      <c r="D69" s="126"/>
      <c r="E69" s="126"/>
      <c r="F69" s="126"/>
      <c r="G69" s="126"/>
      <c r="H69" s="126"/>
      <c r="I69" s="126"/>
      <c r="J69" s="153"/>
      <c r="K69" s="126"/>
      <c r="L69" s="153"/>
      <c r="M69" s="126"/>
      <c r="N69" s="157"/>
      <c r="O69" s="157"/>
      <c r="P69" s="157"/>
      <c r="Q69" s="157"/>
      <c r="R69" s="157"/>
    </row>
    <row r="70" spans="4:18" ht="24.75" customHeight="1">
      <c r="D70" s="126"/>
      <c r="E70" s="126"/>
      <c r="F70" s="126"/>
      <c r="G70" s="126"/>
      <c r="H70" s="126"/>
      <c r="I70" s="126"/>
      <c r="J70" s="153"/>
      <c r="K70" s="126"/>
      <c r="L70" s="153"/>
      <c r="M70" s="126"/>
      <c r="N70" s="157"/>
      <c r="O70" s="157"/>
      <c r="P70" s="157"/>
      <c r="Q70" s="157"/>
      <c r="R70" s="157"/>
    </row>
    <row r="71" spans="4:18" ht="24.75" customHeight="1">
      <c r="D71" s="126"/>
      <c r="E71" s="126"/>
      <c r="F71" s="126"/>
      <c r="G71" s="126"/>
      <c r="H71" s="126"/>
      <c r="I71" s="126"/>
      <c r="J71" s="153"/>
      <c r="K71" s="126"/>
      <c r="L71" s="153"/>
      <c r="M71" s="126"/>
      <c r="N71" s="157"/>
      <c r="O71" s="157"/>
      <c r="P71" s="157"/>
      <c r="Q71" s="157"/>
      <c r="R71" s="157"/>
    </row>
    <row r="72" spans="4:18" ht="24.75" customHeight="1">
      <c r="D72" s="126"/>
      <c r="E72" s="126"/>
      <c r="F72" s="126"/>
      <c r="G72" s="126"/>
      <c r="H72" s="126"/>
      <c r="I72" s="126"/>
      <c r="J72" s="153"/>
      <c r="K72" s="126"/>
      <c r="L72" s="153"/>
      <c r="M72" s="126"/>
      <c r="N72" s="157"/>
      <c r="O72" s="157"/>
      <c r="P72" s="157"/>
      <c r="Q72" s="157"/>
      <c r="R72" s="157"/>
    </row>
    <row r="73" spans="4:18" ht="24.75" customHeight="1">
      <c r="D73" s="126"/>
      <c r="E73" s="126"/>
      <c r="F73" s="126"/>
      <c r="G73" s="126"/>
      <c r="H73" s="126"/>
      <c r="I73" s="126"/>
      <c r="J73" s="153"/>
      <c r="K73" s="126"/>
      <c r="L73" s="153"/>
      <c r="M73" s="126"/>
      <c r="N73" s="157"/>
      <c r="O73" s="157"/>
      <c r="P73" s="157"/>
      <c r="Q73" s="157"/>
      <c r="R73" s="157"/>
    </row>
    <row r="74" spans="4:18" ht="24.75" customHeight="1">
      <c r="D74" s="126"/>
      <c r="E74" s="126"/>
      <c r="F74" s="126"/>
      <c r="G74" s="126"/>
      <c r="H74" s="126"/>
      <c r="I74" s="126"/>
      <c r="J74" s="153"/>
      <c r="K74" s="126"/>
      <c r="L74" s="153"/>
      <c r="M74" s="126"/>
      <c r="N74" s="157"/>
      <c r="O74" s="157"/>
      <c r="P74" s="157"/>
      <c r="Q74" s="157"/>
      <c r="R74" s="157"/>
    </row>
    <row r="75" spans="4:18" ht="24.75" customHeight="1">
      <c r="D75" s="126"/>
      <c r="E75" s="126"/>
      <c r="F75" s="126"/>
      <c r="G75" s="126"/>
      <c r="H75" s="126"/>
      <c r="I75" s="126"/>
      <c r="J75" s="153"/>
      <c r="K75" s="126"/>
      <c r="L75" s="153"/>
      <c r="M75" s="126"/>
      <c r="N75" s="157"/>
      <c r="O75" s="157"/>
      <c r="P75" s="157"/>
      <c r="Q75" s="157"/>
      <c r="R75" s="157"/>
    </row>
    <row r="76" spans="4:18" ht="24.75" customHeight="1">
      <c r="D76" s="126"/>
      <c r="E76" s="126"/>
      <c r="F76" s="126"/>
      <c r="G76" s="126"/>
      <c r="H76" s="126"/>
      <c r="I76" s="126"/>
      <c r="J76" s="153"/>
      <c r="K76" s="126"/>
      <c r="L76" s="153"/>
      <c r="M76" s="126"/>
      <c r="N76" s="157"/>
      <c r="O76" s="157"/>
      <c r="P76" s="157"/>
      <c r="Q76" s="157"/>
      <c r="R76" s="157"/>
    </row>
    <row r="77" spans="4:18" ht="24.75" customHeight="1">
      <c r="D77" s="126"/>
      <c r="E77" s="126"/>
      <c r="F77" s="126"/>
      <c r="G77" s="126"/>
      <c r="H77" s="126"/>
      <c r="I77" s="126"/>
      <c r="J77" s="153"/>
      <c r="K77" s="126"/>
      <c r="L77" s="153"/>
      <c r="M77" s="126"/>
      <c r="N77" s="157"/>
      <c r="O77" s="157"/>
      <c r="P77" s="157"/>
      <c r="Q77" s="157"/>
      <c r="R77" s="157"/>
    </row>
    <row r="78" spans="4:18" ht="24.75" customHeight="1">
      <c r="D78" s="126"/>
      <c r="E78" s="126"/>
      <c r="F78" s="126"/>
      <c r="G78" s="126"/>
      <c r="H78" s="126"/>
      <c r="I78" s="126"/>
      <c r="J78" s="153"/>
      <c r="K78" s="126"/>
      <c r="L78" s="153"/>
      <c r="M78" s="126"/>
      <c r="N78" s="157"/>
      <c r="O78" s="157"/>
      <c r="P78" s="157"/>
      <c r="Q78" s="157"/>
      <c r="R78" s="157"/>
    </row>
    <row r="79" spans="4:18" ht="24.75" customHeight="1">
      <c r="D79" s="126"/>
      <c r="E79" s="126"/>
      <c r="F79" s="126"/>
      <c r="G79" s="126"/>
      <c r="H79" s="126"/>
      <c r="I79" s="126"/>
      <c r="J79" s="153"/>
      <c r="K79" s="126"/>
      <c r="L79" s="153"/>
      <c r="M79" s="126"/>
      <c r="N79" s="157"/>
      <c r="O79" s="157"/>
      <c r="P79" s="157"/>
      <c r="Q79" s="157"/>
      <c r="R79" s="157"/>
    </row>
    <row r="80" spans="4:18" ht="24.75" customHeight="1">
      <c r="D80" s="126"/>
      <c r="E80" s="126"/>
      <c r="F80" s="126"/>
      <c r="G80" s="126"/>
      <c r="H80" s="126"/>
      <c r="I80" s="126"/>
      <c r="J80" s="153"/>
      <c r="K80" s="126"/>
      <c r="L80" s="153"/>
      <c r="M80" s="126"/>
      <c r="N80" s="157"/>
      <c r="O80" s="157"/>
      <c r="P80" s="157"/>
      <c r="Q80" s="157"/>
      <c r="R80" s="157"/>
    </row>
    <row r="81" spans="4:18" ht="24.75" customHeight="1">
      <c r="D81" s="126"/>
      <c r="E81" s="126"/>
      <c r="F81" s="126"/>
      <c r="G81" s="126"/>
      <c r="H81" s="126"/>
      <c r="I81" s="126"/>
      <c r="J81" s="153"/>
      <c r="K81" s="126"/>
      <c r="L81" s="153"/>
      <c r="M81" s="126"/>
      <c r="N81" s="157"/>
      <c r="O81" s="157"/>
      <c r="P81" s="157"/>
      <c r="Q81" s="157"/>
      <c r="R81" s="157"/>
    </row>
    <row r="82" spans="4:18" ht="24.75" customHeight="1">
      <c r="D82" s="126"/>
      <c r="E82" s="126"/>
      <c r="F82" s="126"/>
      <c r="G82" s="126"/>
      <c r="H82" s="126"/>
      <c r="I82" s="126"/>
      <c r="J82" s="153"/>
      <c r="K82" s="126"/>
      <c r="L82" s="153"/>
      <c r="M82" s="126"/>
      <c r="N82" s="157"/>
      <c r="O82" s="157"/>
      <c r="P82" s="157"/>
      <c r="Q82" s="157"/>
      <c r="R82" s="157"/>
    </row>
    <row r="83" spans="4:18" ht="24.75" customHeight="1">
      <c r="D83" s="126"/>
      <c r="E83" s="126"/>
      <c r="F83" s="126"/>
      <c r="G83" s="126"/>
      <c r="H83" s="126"/>
      <c r="I83" s="126"/>
      <c r="J83" s="153"/>
      <c r="K83" s="126"/>
      <c r="L83" s="153"/>
      <c r="M83" s="126"/>
      <c r="N83" s="157"/>
      <c r="O83" s="157"/>
      <c r="P83" s="157"/>
      <c r="Q83" s="157"/>
      <c r="R83" s="157"/>
    </row>
    <row r="84" spans="4:18" ht="24.75" customHeight="1">
      <c r="D84" s="126"/>
      <c r="E84" s="126"/>
      <c r="F84" s="126"/>
      <c r="G84" s="126"/>
      <c r="H84" s="126"/>
      <c r="I84" s="126"/>
      <c r="J84" s="153"/>
      <c r="K84" s="126"/>
      <c r="L84" s="153"/>
      <c r="M84" s="126"/>
      <c r="N84" s="157"/>
      <c r="O84" s="157"/>
      <c r="P84" s="157"/>
      <c r="Q84" s="157"/>
      <c r="R84" s="157"/>
    </row>
    <row r="85" spans="4:18" ht="24.75" customHeight="1">
      <c r="D85" s="126"/>
      <c r="E85" s="126"/>
      <c r="F85" s="126"/>
      <c r="G85" s="126"/>
      <c r="H85" s="126"/>
      <c r="I85" s="126"/>
      <c r="J85" s="153"/>
      <c r="K85" s="126"/>
      <c r="L85" s="153"/>
      <c r="M85" s="126"/>
      <c r="N85" s="157"/>
      <c r="O85" s="157"/>
      <c r="P85" s="157"/>
      <c r="Q85" s="157"/>
      <c r="R85" s="157"/>
    </row>
    <row r="86" spans="4:18" ht="24.75" customHeight="1">
      <c r="D86" s="126"/>
      <c r="E86" s="126"/>
      <c r="F86" s="126"/>
      <c r="G86" s="126"/>
      <c r="H86" s="126"/>
      <c r="I86" s="126"/>
      <c r="J86" s="153"/>
      <c r="K86" s="126"/>
      <c r="L86" s="153"/>
      <c r="M86" s="126"/>
      <c r="N86" s="157"/>
      <c r="O86" s="157"/>
      <c r="P86" s="157"/>
      <c r="Q86" s="157"/>
      <c r="R86" s="157"/>
    </row>
    <row r="87" spans="4:18" ht="24.75" customHeight="1">
      <c r="D87" s="126"/>
      <c r="E87" s="126"/>
      <c r="F87" s="126"/>
      <c r="G87" s="126"/>
      <c r="H87" s="126"/>
      <c r="I87" s="126"/>
      <c r="J87" s="153"/>
      <c r="K87" s="126"/>
      <c r="L87" s="153"/>
      <c r="M87" s="126"/>
      <c r="N87" s="157"/>
      <c r="O87" s="157"/>
      <c r="P87" s="157"/>
      <c r="Q87" s="157"/>
      <c r="R87" s="157"/>
    </row>
    <row r="88" spans="4:18" ht="24.75" customHeight="1">
      <c r="D88" s="126"/>
      <c r="E88" s="126"/>
      <c r="F88" s="126"/>
      <c r="G88" s="126"/>
      <c r="H88" s="126"/>
      <c r="I88" s="126"/>
      <c r="J88" s="153"/>
      <c r="K88" s="126"/>
      <c r="L88" s="153"/>
      <c r="M88" s="126"/>
      <c r="N88" s="157"/>
      <c r="O88" s="157"/>
      <c r="P88" s="157"/>
      <c r="Q88" s="157"/>
      <c r="R88" s="157"/>
    </row>
    <row r="89" spans="4:18" ht="24.75" customHeight="1">
      <c r="D89" s="126"/>
      <c r="E89" s="126"/>
      <c r="F89" s="126"/>
      <c r="G89" s="126"/>
      <c r="H89" s="126"/>
      <c r="I89" s="126"/>
      <c r="J89" s="153"/>
      <c r="K89" s="126"/>
      <c r="L89" s="153"/>
      <c r="M89" s="126"/>
      <c r="N89" s="157"/>
      <c r="O89" s="157"/>
      <c r="P89" s="157"/>
      <c r="Q89" s="157"/>
      <c r="R89" s="157"/>
    </row>
    <row r="90" spans="4:18" ht="24.75" customHeight="1">
      <c r="D90" s="126"/>
      <c r="E90" s="126"/>
      <c r="F90" s="126"/>
      <c r="G90" s="126"/>
      <c r="H90" s="126"/>
      <c r="I90" s="126"/>
      <c r="J90" s="153"/>
      <c r="K90" s="126"/>
      <c r="L90" s="153"/>
      <c r="M90" s="126"/>
      <c r="N90" s="157"/>
      <c r="O90" s="157"/>
      <c r="P90" s="157"/>
      <c r="Q90" s="157"/>
      <c r="R90" s="157"/>
    </row>
    <row r="91" spans="4:18" ht="24.75" customHeight="1">
      <c r="D91" s="126"/>
      <c r="E91" s="126"/>
      <c r="F91" s="126"/>
      <c r="G91" s="126"/>
      <c r="H91" s="126"/>
      <c r="I91" s="126"/>
      <c r="J91" s="153"/>
      <c r="K91" s="126"/>
      <c r="L91" s="153"/>
      <c r="M91" s="126"/>
      <c r="N91" s="157"/>
      <c r="O91" s="157"/>
      <c r="P91" s="157"/>
      <c r="Q91" s="157"/>
      <c r="R91" s="157"/>
    </row>
    <row r="92" spans="4:18" ht="24.75" customHeight="1">
      <c r="D92" s="126"/>
      <c r="E92" s="126"/>
      <c r="F92" s="126"/>
      <c r="G92" s="126"/>
      <c r="H92" s="126"/>
      <c r="I92" s="126"/>
      <c r="J92" s="153"/>
      <c r="K92" s="126"/>
      <c r="L92" s="153"/>
      <c r="M92" s="126"/>
      <c r="N92" s="157"/>
      <c r="O92" s="157"/>
      <c r="P92" s="157"/>
      <c r="Q92" s="157"/>
      <c r="R92" s="157"/>
    </row>
    <row r="93" spans="4:18" ht="24.75" customHeight="1">
      <c r="D93" s="126"/>
      <c r="E93" s="126"/>
      <c r="F93" s="126"/>
      <c r="G93" s="126"/>
      <c r="H93" s="126"/>
      <c r="I93" s="126"/>
      <c r="J93" s="153"/>
      <c r="K93" s="126"/>
      <c r="L93" s="153"/>
      <c r="M93" s="126"/>
      <c r="N93" s="157"/>
      <c r="O93" s="157"/>
      <c r="P93" s="157"/>
      <c r="Q93" s="157"/>
      <c r="R93" s="157"/>
    </row>
    <row r="94" spans="4:18" ht="24.75" customHeight="1">
      <c r="D94" s="126"/>
      <c r="E94" s="126"/>
      <c r="F94" s="126"/>
      <c r="G94" s="126"/>
      <c r="H94" s="126"/>
      <c r="I94" s="126"/>
      <c r="J94" s="153"/>
      <c r="K94" s="126"/>
      <c r="L94" s="153"/>
      <c r="M94" s="126"/>
      <c r="N94" s="157"/>
      <c r="O94" s="157"/>
      <c r="P94" s="157"/>
      <c r="Q94" s="157"/>
      <c r="R94" s="157"/>
    </row>
    <row r="95" spans="4:18" ht="24.75" customHeight="1">
      <c r="D95" s="126"/>
      <c r="E95" s="126"/>
      <c r="F95" s="126"/>
      <c r="G95" s="126"/>
      <c r="H95" s="126"/>
      <c r="I95" s="126"/>
      <c r="J95" s="153"/>
      <c r="K95" s="126"/>
      <c r="L95" s="153"/>
      <c r="M95" s="126"/>
      <c r="N95" s="157"/>
      <c r="O95" s="157"/>
      <c r="P95" s="157"/>
      <c r="Q95" s="157"/>
      <c r="R95" s="157"/>
    </row>
    <row r="96" spans="4:18" ht="24.75" customHeight="1">
      <c r="D96" s="126"/>
      <c r="E96" s="126"/>
      <c r="F96" s="126"/>
      <c r="G96" s="126"/>
      <c r="H96" s="126"/>
      <c r="I96" s="126"/>
      <c r="J96" s="153"/>
      <c r="K96" s="126"/>
      <c r="L96" s="153"/>
      <c r="M96" s="126"/>
      <c r="N96" s="157"/>
      <c r="O96" s="157"/>
      <c r="P96" s="157"/>
      <c r="Q96" s="157"/>
      <c r="R96" s="157"/>
    </row>
    <row r="97" spans="4:18" ht="24.75" customHeight="1">
      <c r="D97" s="126"/>
      <c r="E97" s="126"/>
      <c r="F97" s="126"/>
      <c r="G97" s="126"/>
      <c r="H97" s="126"/>
      <c r="I97" s="126"/>
      <c r="J97" s="153"/>
      <c r="K97" s="126"/>
      <c r="L97" s="153"/>
      <c r="M97" s="126"/>
      <c r="N97" s="157"/>
      <c r="O97" s="157"/>
      <c r="P97" s="157"/>
      <c r="Q97" s="157"/>
      <c r="R97" s="157"/>
    </row>
    <row r="98" spans="4:18" ht="24.75" customHeight="1">
      <c r="D98" s="126"/>
      <c r="E98" s="126"/>
      <c r="F98" s="126"/>
      <c r="G98" s="126"/>
      <c r="H98" s="126"/>
      <c r="I98" s="126"/>
      <c r="J98" s="153"/>
      <c r="K98" s="126"/>
      <c r="L98" s="153"/>
      <c r="M98" s="126"/>
      <c r="N98" s="157"/>
      <c r="O98" s="157"/>
      <c r="P98" s="157"/>
      <c r="Q98" s="157"/>
      <c r="R98" s="157"/>
    </row>
    <row r="99" spans="4:18" ht="24.75" customHeight="1">
      <c r="D99" s="126"/>
      <c r="E99" s="126"/>
      <c r="F99" s="126"/>
      <c r="G99" s="126"/>
      <c r="H99" s="126"/>
      <c r="I99" s="126"/>
      <c r="J99" s="153"/>
      <c r="K99" s="126"/>
      <c r="L99" s="153"/>
      <c r="M99" s="126"/>
      <c r="N99" s="157"/>
      <c r="O99" s="157"/>
      <c r="P99" s="157"/>
      <c r="Q99" s="157"/>
      <c r="R99" s="157"/>
    </row>
    <row r="100" spans="4:18" ht="24.75" customHeight="1">
      <c r="D100" s="126"/>
      <c r="E100" s="126"/>
      <c r="F100" s="126"/>
      <c r="G100" s="126"/>
      <c r="H100" s="126"/>
      <c r="I100" s="126"/>
      <c r="J100" s="153"/>
      <c r="K100" s="126"/>
      <c r="L100" s="153"/>
      <c r="M100" s="126"/>
      <c r="N100" s="157"/>
      <c r="O100" s="157"/>
      <c r="P100" s="157"/>
      <c r="Q100" s="157"/>
      <c r="R100" s="157"/>
    </row>
    <row r="101" spans="4:18" ht="24.75" customHeight="1">
      <c r="D101" s="126"/>
      <c r="E101" s="126"/>
      <c r="F101" s="126"/>
      <c r="G101" s="126"/>
      <c r="H101" s="126"/>
      <c r="I101" s="126"/>
      <c r="J101" s="153"/>
      <c r="K101" s="126"/>
      <c r="L101" s="153"/>
      <c r="M101" s="126"/>
      <c r="N101" s="157"/>
      <c r="O101" s="157"/>
      <c r="P101" s="157"/>
      <c r="Q101" s="157"/>
      <c r="R101" s="157"/>
    </row>
    <row r="102" spans="4:18" ht="24.75" customHeight="1">
      <c r="D102" s="126"/>
      <c r="E102" s="126"/>
      <c r="F102" s="126"/>
      <c r="G102" s="126"/>
      <c r="H102" s="126"/>
      <c r="I102" s="126"/>
      <c r="J102" s="153"/>
      <c r="K102" s="126"/>
      <c r="L102" s="153"/>
      <c r="M102" s="126"/>
      <c r="N102" s="157"/>
      <c r="O102" s="157"/>
      <c r="P102" s="157"/>
      <c r="Q102" s="157"/>
      <c r="R102" s="157"/>
    </row>
    <row r="103" spans="4:18" ht="24.75" customHeight="1">
      <c r="D103" s="126"/>
      <c r="E103" s="126"/>
      <c r="F103" s="126"/>
      <c r="G103" s="126"/>
      <c r="H103" s="126"/>
      <c r="I103" s="126"/>
      <c r="J103" s="153"/>
      <c r="K103" s="126"/>
      <c r="L103" s="153"/>
      <c r="M103" s="126"/>
      <c r="N103" s="157"/>
      <c r="O103" s="157"/>
      <c r="P103" s="157"/>
      <c r="Q103" s="157"/>
      <c r="R103" s="157"/>
    </row>
    <row r="104" spans="4:18" ht="24.75" customHeight="1">
      <c r="D104" s="126"/>
      <c r="E104" s="126"/>
      <c r="F104" s="126"/>
      <c r="G104" s="126"/>
      <c r="H104" s="126"/>
      <c r="I104" s="126"/>
      <c r="J104" s="153"/>
      <c r="K104" s="126"/>
      <c r="L104" s="153"/>
      <c r="M104" s="126"/>
      <c r="N104" s="157"/>
      <c r="O104" s="157"/>
      <c r="P104" s="157"/>
      <c r="Q104" s="157"/>
      <c r="R104" s="157"/>
    </row>
  </sheetData>
  <sheetProtection password="E177" sheet="1" objects="1" scenarios="1"/>
  <mergeCells count="33">
    <mergeCell ref="L53:M53"/>
    <mergeCell ref="A2:B2"/>
    <mergeCell ref="D2:R2"/>
    <mergeCell ref="D26:R26"/>
    <mergeCell ref="D27:R27"/>
    <mergeCell ref="E29:G29"/>
    <mergeCell ref="H29:R29"/>
    <mergeCell ref="E13:G13"/>
    <mergeCell ref="E19:H19"/>
    <mergeCell ref="I19:Q19"/>
    <mergeCell ref="A1:C1"/>
    <mergeCell ref="D1:R1"/>
    <mergeCell ref="D3:R3"/>
    <mergeCell ref="E4:G4"/>
    <mergeCell ref="H4:R4"/>
    <mergeCell ref="E41:G41"/>
    <mergeCell ref="H41:Q41"/>
    <mergeCell ref="E44:H44"/>
    <mergeCell ref="I44:Q44"/>
    <mergeCell ref="E7:F7"/>
    <mergeCell ref="G7:R7"/>
    <mergeCell ref="E10:F10"/>
    <mergeCell ref="G10:Q10"/>
    <mergeCell ref="H13:Q13"/>
    <mergeCell ref="E16:G16"/>
    <mergeCell ref="H16:Q16"/>
    <mergeCell ref="D28:Q28"/>
    <mergeCell ref="G32:R32"/>
    <mergeCell ref="E35:F35"/>
    <mergeCell ref="G35:Q35"/>
    <mergeCell ref="H38:Q38"/>
    <mergeCell ref="E38:G38"/>
    <mergeCell ref="E32:F32"/>
  </mergeCells>
  <printOptions/>
  <pageMargins left="0.3937007874015748" right="0.3937007874015748" top="0.5905511811023623" bottom="0.5905511811023623" header="0.11811023622047245" footer="0.11811023622047245"/>
  <pageSetup fitToHeight="2" horizontalDpi="600" verticalDpi="600" orientation="portrait" paperSize="13" r:id="rId1"/>
  <rowBreaks count="1" manualBreakCount="1">
    <brk id="25" min="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井原　修一郎 </dc:creator>
  <cp:keywords/>
  <dc:description/>
  <cp:lastModifiedBy>井原　修一郎</cp:lastModifiedBy>
  <cp:lastPrinted>2009-09-14T07:42:54Z</cp:lastPrinted>
  <dcterms:created xsi:type="dcterms:W3CDTF">2008-01-18T15:35:36Z</dcterms:created>
  <dcterms:modified xsi:type="dcterms:W3CDTF">2010-05-07T10:11:59Z</dcterms:modified>
  <cp:category/>
  <cp:version/>
  <cp:contentType/>
  <cp:contentStatus/>
</cp:coreProperties>
</file>