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3860" windowHeight="8550" tabRatio="956" activeTab="0"/>
  </bookViews>
  <sheets>
    <sheet name="算数小テスト一覧" sheetId="1" r:id="rId1"/>
    <sheet name="＋Rand" sheetId="2" r:id="rId2"/>
    <sheet name="-Rand" sheetId="3" r:id="rId3"/>
    <sheet name="+-Rand" sheetId="4" r:id="rId4"/>
    <sheet name="3×2桁" sheetId="5" r:id="rId5"/>
    <sheet name="3×3桁" sheetId="6" r:id="rId6"/>
    <sheet name="2乗" sheetId="7" r:id="rId7"/>
    <sheet name="2乗Rand" sheetId="8" r:id="rId8"/>
    <sheet name="割り算3桁" sheetId="9" r:id="rId9"/>
    <sheet name="割り算3桁(余り有)" sheetId="10" r:id="rId10"/>
    <sheet name="割り算4桁" sheetId="11" r:id="rId11"/>
    <sheet name="割り算4桁(余り有)" sheetId="12" r:id="rId12"/>
    <sheet name="小数足し算" sheetId="13" r:id="rId13"/>
    <sheet name="小数引き算" sheetId="14" r:id="rId14"/>
    <sheet name="小数+-" sheetId="15" r:id="rId15"/>
    <sheet name="小数掛け算(1)" sheetId="16" r:id="rId16"/>
    <sheet name="小数掛け算(2)" sheetId="17" r:id="rId17"/>
    <sheet name="小数割り算(1)" sheetId="18" r:id="rId18"/>
    <sheet name="小数割り算(2)" sheetId="19" r:id="rId19"/>
    <sheet name="小数割り算(3)" sheetId="20" r:id="rId20"/>
    <sheet name="3.14" sheetId="21" r:id="rId21"/>
    <sheet name="3.14Rand" sheetId="22" r:id="rId22"/>
    <sheet name="括り出し" sheetId="23" r:id="rId23"/>
    <sheet name="小数→分数" sheetId="24" r:id="rId24"/>
    <sheet name="小数→分数Rand" sheetId="25" r:id="rId25"/>
    <sheet name="小数掛け算(特1)" sheetId="26" r:id="rId26"/>
    <sheet name="小数掛け算(特2)" sheetId="27" r:id="rId27"/>
    <sheet name="面積比(1)" sheetId="28" r:id="rId28"/>
    <sheet name="面積比(2)" sheetId="29" r:id="rId29"/>
    <sheet name="面積比(3)" sheetId="30" r:id="rId30"/>
    <sheet name="単位換算" sheetId="31" r:id="rId31"/>
  </sheets>
  <definedNames>
    <definedName name="_xlnm.Print_Area" localSheetId="3">'+-Rand'!$D$1:$K$50</definedName>
    <definedName name="_xlnm.Print_Area" localSheetId="1">'＋Rand'!$D$1:$K$50</definedName>
    <definedName name="_xlnm.Print_Area" localSheetId="6">'2乗'!$B$1:$I$47</definedName>
    <definedName name="_xlnm.Print_Area" localSheetId="7">'2乗Rand'!$C$1:$J$49</definedName>
    <definedName name="_xlnm.Print_Area" localSheetId="20">'3.14'!$B$1:$I$50</definedName>
    <definedName name="_xlnm.Print_Area" localSheetId="21">'3.14Rand'!$C$1:$J$50</definedName>
    <definedName name="_xlnm.Print_Area" localSheetId="4">'3×2桁'!$D$1:$K$50</definedName>
    <definedName name="_xlnm.Print_Area" localSheetId="5">'3×3桁'!$D$1:$K$50</definedName>
    <definedName name="_xlnm.Print_Area" localSheetId="2">'-Rand'!$D$1:$K$50</definedName>
    <definedName name="_xlnm.Print_Area" localSheetId="8">'割り算3桁'!$F$1:$M$50</definedName>
    <definedName name="_xlnm.Print_Area" localSheetId="9">'割り算3桁(余り有)'!$E$1:$L$50</definedName>
    <definedName name="_xlnm.Print_Area" localSheetId="10">'割り算4桁'!$F$1:$M$50</definedName>
    <definedName name="_xlnm.Print_Area" localSheetId="11">'割り算4桁(余り有)'!$E$1:$L$50</definedName>
    <definedName name="_xlnm.Print_Area" localSheetId="22">'括り出し'!$C$1:$P$48</definedName>
    <definedName name="_xlnm.Print_Area" localSheetId="14">'小数+-'!$H$1:$O$50</definedName>
    <definedName name="_xlnm.Print_Area" localSheetId="23">'小数→分数'!$B$1:$H$28</definedName>
    <definedName name="_xlnm.Print_Area" localSheetId="24">'小数→分数Rand'!$C$1:$I$31</definedName>
    <definedName name="_xlnm.Print_Area" localSheetId="13">'小数引き算'!$G$1:$N$50</definedName>
    <definedName name="_xlnm.Print_Area" localSheetId="15">'小数掛け算(1)'!$F$1:$M$50</definedName>
    <definedName name="_xlnm.Print_Area" localSheetId="16">'小数掛け算(2)'!$G$1:$N$50</definedName>
    <definedName name="_xlnm.Print_Area" localSheetId="25">'小数掛け算(特1)'!$H$1:$O$50</definedName>
    <definedName name="_xlnm.Print_Area" localSheetId="26">'小数掛け算(特2)'!$J$1:$Q$50</definedName>
    <definedName name="_xlnm.Print_Area" localSheetId="17">'小数割り算(1)'!$F$1:$M$50</definedName>
    <definedName name="_xlnm.Print_Area" localSheetId="18">'小数割り算(2)'!$F$1:$O$50</definedName>
    <definedName name="_xlnm.Print_Area" localSheetId="19">'小数割り算(3)'!$F$1:$O$50</definedName>
    <definedName name="_xlnm.Print_Area" localSheetId="12">'小数足し算'!$E$1:$L$50</definedName>
    <definedName name="_xlnm.Print_Area" localSheetId="30">'単位換算'!$B$1:$H$60</definedName>
    <definedName name="_xlnm.Print_Area" localSheetId="27">'面積比(1)'!$D$1:$S$53</definedName>
    <definedName name="_xlnm.Print_Area" localSheetId="28">'面積比(2)'!$E$1:$T$53</definedName>
    <definedName name="_xlnm.Print_Area" localSheetId="29">'面積比(3)'!$D$1:$R$53</definedName>
  </definedNames>
  <calcPr fullCalcOnLoad="1"/>
</workbook>
</file>

<file path=xl/sharedStrings.xml><?xml version="1.0" encoding="utf-8"?>
<sst xmlns="http://schemas.openxmlformats.org/spreadsheetml/2006/main" count="3042" uniqueCount="405">
  <si>
    <t>×</t>
  </si>
  <si>
    <t>得点</t>
  </si>
  <si>
    <t>F9で再計算</t>
  </si>
  <si>
    <t>計算小テスト　Ｐ－０</t>
  </si>
  <si>
    <t>問：以下の計算をしなさい</t>
  </si>
  <si>
    <t>×</t>
  </si>
  <si>
    <t>＝</t>
  </si>
  <si>
    <t>＝</t>
  </si>
  <si>
    <t>計算小テスト　Ｐ－rand</t>
  </si>
  <si>
    <t>RAND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</si>
  <si>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</si>
  <si>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</si>
  <si>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</si>
  <si>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</si>
  <si>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</si>
  <si>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</si>
  <si>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</si>
  <si>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</si>
  <si>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</si>
  <si>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</si>
  <si>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</si>
  <si>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（13）</t>
  </si>
  <si>
    <t>（14）</t>
  </si>
  <si>
    <t>（15）</t>
  </si>
  <si>
    <t>（16）</t>
  </si>
  <si>
    <t>（17）</t>
  </si>
  <si>
    <t>（18）</t>
  </si>
  <si>
    <t>（19）</t>
  </si>
  <si>
    <t>（20）</t>
  </si>
  <si>
    <t>RANK</t>
  </si>
  <si>
    <t>（1）</t>
  </si>
  <si>
    <t>×</t>
  </si>
  <si>
    <t>＝</t>
  </si>
  <si>
    <t>Ｆ９で再計算</t>
  </si>
  <si>
    <t>（1）</t>
  </si>
  <si>
    <t>RAND2</t>
  </si>
  <si>
    <t>（2）</t>
  </si>
  <si>
    <t>計算小テスト　C２－rand</t>
  </si>
  <si>
    <t>（２）</t>
  </si>
  <si>
    <t>（３）</t>
  </si>
  <si>
    <t>（４）</t>
  </si>
  <si>
    <t>（５）</t>
  </si>
  <si>
    <t>（６）</t>
  </si>
  <si>
    <t>（７）</t>
  </si>
  <si>
    <t>（８）</t>
  </si>
  <si>
    <t>（９）</t>
  </si>
  <si>
    <t>（１０）</t>
  </si>
  <si>
    <t>（１１）</t>
  </si>
  <si>
    <t>（１２）</t>
  </si>
  <si>
    <t>（１３）</t>
  </si>
  <si>
    <t>（１４）</t>
  </si>
  <si>
    <t>（１５）</t>
  </si>
  <si>
    <t>（１６）</t>
  </si>
  <si>
    <t>（１７）</t>
  </si>
  <si>
    <t>（１８）</t>
  </si>
  <si>
    <t>（１９）</t>
  </si>
  <si>
    <t>（２０）</t>
  </si>
  <si>
    <t>（１）</t>
  </si>
  <si>
    <t>計算小テスト　S－０</t>
  </si>
  <si>
    <t>計算小テスト　S－rand</t>
  </si>
  <si>
    <t>（１）</t>
  </si>
  <si>
    <t>×</t>
  </si>
  <si>
    <t>＝</t>
  </si>
  <si>
    <t>×</t>
  </si>
  <si>
    <t>×</t>
  </si>
  <si>
    <t>（1）</t>
  </si>
  <si>
    <t>×</t>
  </si>
  <si>
    <t>＝</t>
  </si>
  <si>
    <t>（2）</t>
  </si>
  <si>
    <t>計算小テスト　３×２桁</t>
  </si>
  <si>
    <t>RAND1</t>
  </si>
  <si>
    <t>0or1</t>
  </si>
  <si>
    <t>計算小テスト　D－０</t>
  </si>
  <si>
    <t>問：以下の小数を分数に直しなさい</t>
  </si>
  <si>
    <t>（１）</t>
  </si>
  <si>
    <t>＝</t>
  </si>
  <si>
    <t>1/10</t>
  </si>
  <si>
    <t>1/100</t>
  </si>
  <si>
    <t>1/1000</t>
  </si>
  <si>
    <t>1/2</t>
  </si>
  <si>
    <t>1/4</t>
  </si>
  <si>
    <t>3/4</t>
  </si>
  <si>
    <t>3/8</t>
  </si>
  <si>
    <t>5/8</t>
  </si>
  <si>
    <t>7/8</t>
  </si>
  <si>
    <t>RAND</t>
  </si>
  <si>
    <t>RANK</t>
  </si>
  <si>
    <t>計算小テスト　D－rand</t>
  </si>
  <si>
    <t>1/10</t>
  </si>
  <si>
    <t>1/100</t>
  </si>
  <si>
    <t>1/1000</t>
  </si>
  <si>
    <t>1/2</t>
  </si>
  <si>
    <t>1/4</t>
  </si>
  <si>
    <t>1/8</t>
  </si>
  <si>
    <t>3/4</t>
  </si>
  <si>
    <t>3/8</t>
  </si>
  <si>
    <t>5/8</t>
  </si>
  <si>
    <t>7/8</t>
  </si>
  <si>
    <t>F９で再計算</t>
  </si>
  <si>
    <t>（１）</t>
  </si>
  <si>
    <r>
      <t>3^x</t>
    </r>
  </si>
  <si>
    <t>b</t>
  </si>
  <si>
    <t>10^x</t>
  </si>
  <si>
    <t>a</t>
  </si>
  <si>
    <t>2^x</t>
  </si>
  <si>
    <r>
      <t>5^x</t>
    </r>
  </si>
  <si>
    <t>問：次の計算をしなさい</t>
  </si>
  <si>
    <t>2^x</t>
  </si>
  <si>
    <r>
      <t>5^x</t>
    </r>
  </si>
  <si>
    <t>b</t>
  </si>
  <si>
    <t>計算小テスト　Ｄ－１</t>
  </si>
  <si>
    <t>計算小テスト　Ｄ－２</t>
  </si>
  <si>
    <t>＋</t>
  </si>
  <si>
    <t>計算小テスト　A</t>
  </si>
  <si>
    <t>－</t>
  </si>
  <si>
    <t>計算小テスト　S</t>
  </si>
  <si>
    <t>RAND1</t>
  </si>
  <si>
    <t>0or1</t>
  </si>
  <si>
    <t>計算小テスト　Ｄc－１</t>
  </si>
  <si>
    <t>a</t>
  </si>
  <si>
    <t>b</t>
  </si>
  <si>
    <t>計算小テスト　Ｄc－２</t>
  </si>
  <si>
    <t>a</t>
  </si>
  <si>
    <t>b</t>
  </si>
  <si>
    <t>単位換算小テスト　U－０</t>
  </si>
  <si>
    <t>問：以下の表の空欄を埋めなさい</t>
  </si>
  <si>
    <t>km</t>
  </si>
  <si>
    <t>m</t>
  </si>
  <si>
    <t>cm</t>
  </si>
  <si>
    <t>mm</t>
  </si>
  <si>
    <t>□長さ</t>
  </si>
  <si>
    <t>1km</t>
  </si>
  <si>
    <t>1m</t>
  </si>
  <si>
    <t>1cm</t>
  </si>
  <si>
    <t>1mm</t>
  </si>
  <si>
    <t>□面積</t>
  </si>
  <si>
    <t>ha</t>
  </si>
  <si>
    <t>1ha</t>
  </si>
  <si>
    <t>1a</t>
  </si>
  <si>
    <r>
      <t>km</t>
    </r>
    <r>
      <rPr>
        <vertAlign val="superscript"/>
        <sz val="11"/>
        <rFont val="ＭＳ Ｐゴシック"/>
        <family val="3"/>
      </rPr>
      <t>2</t>
    </r>
  </si>
  <si>
    <r>
      <t>m</t>
    </r>
    <r>
      <rPr>
        <vertAlign val="superscript"/>
        <sz val="11"/>
        <rFont val="ＭＳ Ｐゴシック"/>
        <family val="3"/>
      </rPr>
      <t>2</t>
    </r>
  </si>
  <si>
    <r>
      <t>cm</t>
    </r>
    <r>
      <rPr>
        <vertAlign val="superscript"/>
        <sz val="11"/>
        <rFont val="ＭＳ Ｐゴシック"/>
        <family val="3"/>
      </rPr>
      <t>2</t>
    </r>
  </si>
  <si>
    <r>
      <t>1cm</t>
    </r>
    <r>
      <rPr>
        <vertAlign val="superscript"/>
        <sz val="11"/>
        <rFont val="ＭＳ Ｐゴシック"/>
        <family val="3"/>
      </rPr>
      <t>2</t>
    </r>
  </si>
  <si>
    <r>
      <t>1m</t>
    </r>
    <r>
      <rPr>
        <vertAlign val="superscript"/>
        <sz val="11"/>
        <rFont val="ＭＳ Ｐゴシック"/>
        <family val="3"/>
      </rPr>
      <t>2</t>
    </r>
  </si>
  <si>
    <r>
      <t>1km</t>
    </r>
    <r>
      <rPr>
        <vertAlign val="superscript"/>
        <sz val="11"/>
        <rFont val="ＭＳ Ｐゴシック"/>
        <family val="3"/>
      </rPr>
      <t>2</t>
    </r>
  </si>
  <si>
    <r>
      <t>m</t>
    </r>
    <r>
      <rPr>
        <vertAlign val="superscript"/>
        <sz val="11"/>
        <rFont val="ＭＳ Ｐゴシック"/>
        <family val="3"/>
      </rPr>
      <t>3</t>
    </r>
  </si>
  <si>
    <r>
      <t>cm</t>
    </r>
    <r>
      <rPr>
        <vertAlign val="superscript"/>
        <sz val="11"/>
        <rFont val="ＭＳ Ｐゴシック"/>
        <family val="3"/>
      </rPr>
      <t>3</t>
    </r>
  </si>
  <si>
    <r>
      <t>1m</t>
    </r>
    <r>
      <rPr>
        <vertAlign val="superscript"/>
        <sz val="11"/>
        <rFont val="ＭＳ Ｐゴシック"/>
        <family val="3"/>
      </rPr>
      <t>3</t>
    </r>
  </si>
  <si>
    <r>
      <t>1cm</t>
    </r>
    <r>
      <rPr>
        <vertAlign val="superscript"/>
        <sz val="11"/>
        <rFont val="ＭＳ Ｐゴシック"/>
        <family val="3"/>
      </rPr>
      <t>3</t>
    </r>
  </si>
  <si>
    <t>□体積
□容積</t>
  </si>
  <si>
    <t>kg</t>
  </si>
  <si>
    <t>g</t>
  </si>
  <si>
    <t>mg</t>
  </si>
  <si>
    <t>t</t>
  </si>
  <si>
    <t>1t</t>
  </si>
  <si>
    <t>1kg</t>
  </si>
  <si>
    <t>1g</t>
  </si>
  <si>
    <t>1mg</t>
  </si>
  <si>
    <t>□重さ</t>
  </si>
  <si>
    <t>　得点</t>
  </si>
  <si>
    <t>0.0000000001</t>
  </si>
  <si>
    <t>計算小テスト　３×３桁</t>
  </si>
  <si>
    <t>1/8</t>
  </si>
  <si>
    <t>ℓ</t>
  </si>
  <si>
    <t>ℓ</t>
  </si>
  <si>
    <t>1ℓ</t>
  </si>
  <si>
    <t>1dℓ</t>
  </si>
  <si>
    <t>1mℓ</t>
  </si>
  <si>
    <t>dℓ</t>
  </si>
  <si>
    <t>mℓ</t>
  </si>
  <si>
    <t>-</t>
  </si>
  <si>
    <t>-</t>
  </si>
  <si>
    <t>補正</t>
  </si>
  <si>
    <t>商</t>
  </si>
  <si>
    <t>計算小テスト　Ｄiv－3/1･2</t>
  </si>
  <si>
    <t>÷</t>
  </si>
  <si>
    <t>÷</t>
  </si>
  <si>
    <t>計算小テスト　Ｄiv－4/1･2</t>
  </si>
  <si>
    <t>mod</t>
  </si>
  <si>
    <t>計算小テスト　Ｄiv－3/1･2’</t>
  </si>
  <si>
    <t>問：次の計算をしなさい。割り切れない場合は、商を一の位まで求め、余りも出しなさい</t>
  </si>
  <si>
    <t>計算小テスト　Ｄiv－4/1･2’</t>
  </si>
  <si>
    <t>mod</t>
  </si>
  <si>
    <t>＝</t>
  </si>
  <si>
    <t>計算小テスト　AS</t>
  </si>
  <si>
    <t>RAND1</t>
  </si>
  <si>
    <t>0or1</t>
  </si>
  <si>
    <t>（1）</t>
  </si>
  <si>
    <t>＋</t>
  </si>
  <si>
    <t>（2）</t>
  </si>
  <si>
    <t>計算小テスト　dp</t>
  </si>
  <si>
    <t>計算小テスト　dm</t>
  </si>
  <si>
    <t>ー</t>
  </si>
  <si>
    <t>計算小テスト　GEO-01　～解答～</t>
  </si>
  <si>
    <t>RAND</t>
  </si>
  <si>
    <t>GCD</t>
  </si>
  <si>
    <t>問：△ABCの各辺を</t>
  </si>
  <si>
    <t>補正a</t>
  </si>
  <si>
    <t>補正b</t>
  </si>
  <si>
    <t>sum</t>
  </si>
  <si>
    <r>
      <t>B</t>
    </r>
    <r>
      <rPr>
        <sz val="11"/>
        <rFont val="ＭＳ Ｐゴシック"/>
        <family val="3"/>
      </rPr>
      <t>D</t>
    </r>
  </si>
  <si>
    <t>:</t>
  </si>
  <si>
    <r>
      <t>D</t>
    </r>
    <r>
      <rPr>
        <sz val="11"/>
        <rFont val="ＭＳ Ｐゴシック"/>
        <family val="3"/>
      </rPr>
      <t>C</t>
    </r>
  </si>
  <si>
    <t>=</t>
  </si>
  <si>
    <r>
      <t>C</t>
    </r>
    <r>
      <rPr>
        <sz val="11"/>
        <rFont val="ＭＳ Ｐゴシック"/>
        <family val="3"/>
      </rPr>
      <t>E</t>
    </r>
  </si>
  <si>
    <r>
      <t>E</t>
    </r>
    <r>
      <rPr>
        <sz val="11"/>
        <rFont val="ＭＳ Ｐゴシック"/>
        <family val="3"/>
      </rPr>
      <t>A</t>
    </r>
  </si>
  <si>
    <r>
      <t>A</t>
    </r>
    <r>
      <rPr>
        <sz val="11"/>
        <rFont val="ＭＳ Ｐゴシック"/>
        <family val="3"/>
      </rPr>
      <t>F</t>
    </r>
  </si>
  <si>
    <r>
      <t>F</t>
    </r>
    <r>
      <rPr>
        <sz val="11"/>
        <rFont val="ＭＳ Ｐゴシック"/>
        <family val="3"/>
      </rPr>
      <t>B</t>
    </r>
  </si>
  <si>
    <t>　に内分する点D，E，Fをとる。これについて以下の各問いに答えよ。</t>
  </si>
  <si>
    <t>(1)</t>
  </si>
  <si>
    <r>
      <t>の面積比を求めよ。　　　　</t>
    </r>
    <r>
      <rPr>
        <sz val="8"/>
        <rFont val="ＭＳ Ｐゴシック"/>
        <family val="3"/>
      </rPr>
      <t>(15)</t>
    </r>
  </si>
  <si>
    <t>△ABD : △ACD</t>
  </si>
  <si>
    <t>:</t>
  </si>
  <si>
    <t>△BCE : △BAE</t>
  </si>
  <si>
    <t>△CAF : △CBF</t>
  </si>
  <si>
    <t>分子</t>
  </si>
  <si>
    <t>分母</t>
  </si>
  <si>
    <t>GCD</t>
  </si>
  <si>
    <t>補正子</t>
  </si>
  <si>
    <t>補正母</t>
  </si>
  <si>
    <t>分数</t>
  </si>
  <si>
    <r>
      <t>の面積は △ABC の面積の何倍か。　　　　</t>
    </r>
    <r>
      <rPr>
        <sz val="8"/>
        <rFont val="ＭＳ Ｐゴシック"/>
        <family val="3"/>
      </rPr>
      <t>(25)</t>
    </r>
  </si>
  <si>
    <t>△BDF</t>
  </si>
  <si>
    <t>倍</t>
  </si>
  <si>
    <t>△CED</t>
  </si>
  <si>
    <t>△AFE</t>
  </si>
  <si>
    <t>（3)</t>
  </si>
  <si>
    <r>
      <t xml:space="preserve"> △DEF の面積は △ABC の面積の何倍か。　　　　</t>
    </r>
    <r>
      <rPr>
        <sz val="8"/>
        <rFont val="ＭＳ Ｐゴシック"/>
        <family val="3"/>
      </rPr>
      <t>(65)</t>
    </r>
  </si>
  <si>
    <t>sum</t>
  </si>
  <si>
    <t>def</t>
  </si>
  <si>
    <t>計算小テスト　GEO-01</t>
  </si>
  <si>
    <t>(2)</t>
  </si>
  <si>
    <t>（3)</t>
  </si>
  <si>
    <t>(2)</t>
  </si>
  <si>
    <t>計算小テスト　GEO-02　～解答～</t>
  </si>
  <si>
    <t>AD</t>
  </si>
  <si>
    <t>BC</t>
  </si>
  <si>
    <t>補正AD</t>
  </si>
  <si>
    <t>補正BC</t>
  </si>
  <si>
    <t>　対角線AC，BDの交点をPとする。以下の各問いに答えよ。</t>
  </si>
  <si>
    <t>(1)</t>
  </si>
  <si>
    <r>
      <t>を求めよ。　　　　</t>
    </r>
    <r>
      <rPr>
        <sz val="8"/>
        <rFont val="ＭＳ Ｐゴシック"/>
        <family val="3"/>
      </rPr>
      <t>(10)</t>
    </r>
  </si>
  <si>
    <t>AP : PC</t>
  </si>
  <si>
    <t>:</t>
  </si>
  <si>
    <t>CP : PA</t>
  </si>
  <si>
    <t>DP : PB</t>
  </si>
  <si>
    <t>BP : PD</t>
  </si>
  <si>
    <t>(2)</t>
  </si>
  <si>
    <r>
      <t>の面積比を求めよ。　　　　</t>
    </r>
    <r>
      <rPr>
        <sz val="8"/>
        <rFont val="ＭＳ Ｐゴシック"/>
        <family val="3"/>
      </rPr>
      <t>(20)</t>
    </r>
  </si>
  <si>
    <t>△PDA : △PAB : △PBC : △PCD</t>
  </si>
  <si>
    <t>△PAB : △PBC : △PCD : △PDA</t>
  </si>
  <si>
    <t>　さらに、AD//QR//BCかつ線分QRが点Pを通るように辺AB上に点Q、辺CD上に点Rを取る。</t>
  </si>
  <si>
    <t>AD+BC</t>
  </si>
  <si>
    <t>(3)</t>
  </si>
  <si>
    <t>QP : BC</t>
  </si>
  <si>
    <t>PR : BC</t>
  </si>
  <si>
    <t>(4)</t>
  </si>
  <si>
    <r>
      <t>Q</t>
    </r>
    <r>
      <rPr>
        <sz val="11"/>
        <rFont val="ＭＳ Ｐゴシック"/>
        <family val="3"/>
      </rPr>
      <t>Rの長さを求めよ。　　　　</t>
    </r>
    <r>
      <rPr>
        <sz val="8"/>
        <rFont val="ＭＳ Ｐゴシック"/>
        <family val="3"/>
      </rPr>
      <t>(20)</t>
    </r>
  </si>
  <si>
    <t>gcd</t>
  </si>
  <si>
    <t>(5)</t>
  </si>
  <si>
    <r>
      <t>の面積は台形ABCDの何倍か。　　　　</t>
    </r>
    <r>
      <rPr>
        <sz val="8"/>
        <rFont val="ＭＳ Ｐゴシック"/>
        <family val="3"/>
      </rPr>
      <t>(40)</t>
    </r>
  </si>
  <si>
    <t>△PAQ</t>
  </si>
  <si>
    <t>△PQB</t>
  </si>
  <si>
    <t>△PCR</t>
  </si>
  <si>
    <t>△PRD</t>
  </si>
  <si>
    <t>/</t>
  </si>
  <si>
    <t>ｘ</t>
  </si>
  <si>
    <t>xab</t>
  </si>
  <si>
    <t>gcd</t>
  </si>
  <si>
    <t>補正xab</t>
  </si>
  <si>
    <t>計算小テスト　GEO-02</t>
  </si>
  <si>
    <t>(a+b)^3</t>
  </si>
  <si>
    <t>計算小テスト　GEO-03　～解答～</t>
  </si>
  <si>
    <t>gcd</t>
  </si>
  <si>
    <t>add</t>
  </si>
  <si>
    <t>xadd</t>
  </si>
  <si>
    <r>
      <t>　とり、ACと</t>
    </r>
    <r>
      <rPr>
        <sz val="11"/>
        <rFont val="ＭＳ Ｐゴシック"/>
        <family val="3"/>
      </rPr>
      <t>MBの交点をP，MBとNCの交点をQとする。以下の各問いに答えよ。</t>
    </r>
  </si>
  <si>
    <t>a b</t>
  </si>
  <si>
    <t>(1)</t>
  </si>
  <si>
    <r>
      <t>を求めよ。　　　　</t>
    </r>
    <r>
      <rPr>
        <sz val="8"/>
        <rFont val="ＭＳ Ｐゴシック"/>
        <family val="3"/>
      </rPr>
      <t>(2)</t>
    </r>
  </si>
  <si>
    <t>c d</t>
  </si>
  <si>
    <t>MP : PB</t>
  </si>
  <si>
    <t>gcd</t>
  </si>
  <si>
    <r>
      <t>の面積は平行四辺形ABCDの何倍か。　　　　</t>
    </r>
    <r>
      <rPr>
        <sz val="8"/>
        <rFont val="ＭＳ Ｐゴシック"/>
        <family val="3"/>
      </rPr>
      <t>(8)</t>
    </r>
  </si>
  <si>
    <t>△CDM</t>
  </si>
  <si>
    <t>/</t>
  </si>
  <si>
    <t>△CMA</t>
  </si>
  <si>
    <t>△CAB</t>
  </si>
  <si>
    <t>(3)</t>
  </si>
  <si>
    <r>
      <t>の面積は平行四辺形ABCDの何倍か。　　　　</t>
    </r>
    <r>
      <rPr>
        <sz val="8"/>
        <rFont val="ＭＳ Ｐゴシック"/>
        <family val="3"/>
      </rPr>
      <t>(10)</t>
    </r>
  </si>
  <si>
    <t>△CMB</t>
  </si>
  <si>
    <t>ABCD</t>
  </si>
  <si>
    <t>△PCM</t>
  </si>
  <si>
    <t>△PMA</t>
  </si>
  <si>
    <t>△PAB</t>
  </si>
  <si>
    <t>△PBC</t>
  </si>
  <si>
    <t>NQ : QC</t>
  </si>
  <si>
    <r>
      <t>を求めよ。　　　　</t>
    </r>
    <r>
      <rPr>
        <sz val="8"/>
        <rFont val="ＭＳ Ｐゴシック"/>
        <family val="3"/>
      </rPr>
      <t>(25)</t>
    </r>
  </si>
  <si>
    <t>BQ : QM</t>
  </si>
  <si>
    <t>d(a+b)</t>
  </si>
  <si>
    <t>c(a+b)+ad</t>
  </si>
  <si>
    <t>(6)</t>
  </si>
  <si>
    <r>
      <t>B</t>
    </r>
    <r>
      <rPr>
        <sz val="11"/>
        <rFont val="ＭＳ Ｐゴシック"/>
        <family val="3"/>
      </rPr>
      <t>Q : QP : PM</t>
    </r>
  </si>
  <si>
    <r>
      <t>を求めよ。　　　　</t>
    </r>
    <r>
      <rPr>
        <sz val="8"/>
        <rFont val="ＭＳ Ｐゴシック"/>
        <family val="3"/>
      </rPr>
      <t>(30)</t>
    </r>
  </si>
  <si>
    <t>BQ+QM</t>
  </si>
  <si>
    <t>補正BQ</t>
  </si>
  <si>
    <t>補正QP</t>
  </si>
  <si>
    <t>補正PM</t>
  </si>
  <si>
    <t>BP+PM</t>
  </si>
  <si>
    <t>lcm</t>
  </si>
  <si>
    <t>計算小テスト　GEO-03</t>
  </si>
  <si>
    <t>(1)</t>
  </si>
  <si>
    <t>BQ : QM</t>
  </si>
  <si>
    <t>&gt;&gt;&gt;算数小テスト一覧に戻る</t>
  </si>
  <si>
    <t>+Rand</t>
  </si>
  <si>
    <t>3×2桁</t>
  </si>
  <si>
    <t>3×3桁</t>
  </si>
  <si>
    <t>2乗</t>
  </si>
  <si>
    <t>2乗Rand</t>
  </si>
  <si>
    <t>割り算3桁</t>
  </si>
  <si>
    <t>割り算3桁(余り有)</t>
  </si>
  <si>
    <t>割り算4桁</t>
  </si>
  <si>
    <t>割り算4桁(余り有)</t>
  </si>
  <si>
    <t>小数足し算</t>
  </si>
  <si>
    <t>小数引き算</t>
  </si>
  <si>
    <t>小数掛け算(1)</t>
  </si>
  <si>
    <t>小数掛け算(2)</t>
  </si>
  <si>
    <t>3.14</t>
  </si>
  <si>
    <t>3.14Rand</t>
  </si>
  <si>
    <t>括り出し</t>
  </si>
  <si>
    <t>小数→分数</t>
  </si>
  <si>
    <t>小数→分数Rand</t>
  </si>
  <si>
    <t>小数掛け算(特1)</t>
  </si>
  <si>
    <t>小数掛け算(特2)</t>
  </si>
  <si>
    <t>面積比(1)</t>
  </si>
  <si>
    <t>面積比(2)</t>
  </si>
  <si>
    <t>面積比(3)</t>
  </si>
  <si>
    <t>単位換算</t>
  </si>
  <si>
    <t>【　算数小テスト一覧　】</t>
  </si>
  <si>
    <t>5桁+5桁までの整数の足し算</t>
  </si>
  <si>
    <t>5桁-5桁までの整数の引き算</t>
  </si>
  <si>
    <t>3桁×2桁の掛け算</t>
  </si>
  <si>
    <t>3桁×3桁の掛け算</t>
  </si>
  <si>
    <t>1～20までの2乗の計算(暗記用)</t>
  </si>
  <si>
    <t>1～20までの3乗の計算をランダムで並び替え</t>
  </si>
  <si>
    <t>余り無しの3桁÷2桁までの割り算</t>
  </si>
  <si>
    <t>余り有りの3桁÷2桁までの割り算</t>
  </si>
  <si>
    <t>余り無しの4桁÷2桁までの割り算</t>
  </si>
  <si>
    <t>余り有りの3桁÷2桁までの割り算</t>
  </si>
  <si>
    <t>小数の足し算</t>
  </si>
  <si>
    <t>小数の引き算</t>
  </si>
  <si>
    <t>小数×整数の掛け算</t>
  </si>
  <si>
    <t>小数×小数の掛け算</t>
  </si>
  <si>
    <t>3.14×1～20の計算(暗記用)</t>
  </si>
  <si>
    <t>3.14×1～20の計算をランダムで並び替え</t>
  </si>
  <si>
    <t>小数を分数に直す(暗記用)</t>
  </si>
  <si>
    <t>小数を分すに直す</t>
  </si>
  <si>
    <t>小数を分数に直して早く計算</t>
  </si>
  <si>
    <t>三角形の面積比の問題</t>
  </si>
  <si>
    <t>台形の面積比の問題</t>
  </si>
  <si>
    <t>平行四辺形の面積比の問題</t>
  </si>
  <si>
    <t>単位換算(暗記用)</t>
  </si>
  <si>
    <t>括り出しの計算</t>
  </si>
  <si>
    <t>+</t>
  </si>
  <si>
    <t>問：次の計算をしなさい。割り切れない場合は、商を一の位まで求め、余りを出しなさい。</t>
  </si>
  <si>
    <t>一の位までの商を求め、余りを出す小数の割り算</t>
  </si>
  <si>
    <t>-Rand</t>
  </si>
  <si>
    <t>+-Rand</t>
  </si>
  <si>
    <t>÷</t>
  </si>
  <si>
    <t>÷</t>
  </si>
  <si>
    <t>m1</t>
  </si>
  <si>
    <t>m2</t>
  </si>
  <si>
    <t>n</t>
  </si>
  <si>
    <t>Q</t>
  </si>
  <si>
    <t>P</t>
  </si>
  <si>
    <t>計算小テスト　Dd1</t>
  </si>
  <si>
    <t>計算小テスト　Ｄd1</t>
  </si>
  <si>
    <t>計算小テスト　Dd2</t>
  </si>
  <si>
    <t>計算小テスト　Ｄd2</t>
  </si>
  <si>
    <t>問：次の計算をしなさい。割り切れない場合は、商を小数第１位まで求め、余りを出しなさい。</t>
  </si>
  <si>
    <t>小数割り算(1)</t>
  </si>
  <si>
    <t>小数割り算(2)</t>
  </si>
  <si>
    <t>N</t>
  </si>
  <si>
    <t>p</t>
  </si>
  <si>
    <t>q</t>
  </si>
  <si>
    <t>p1</t>
  </si>
  <si>
    <t>p2</t>
  </si>
  <si>
    <t>小数割り算(3)</t>
  </si>
  <si>
    <t>小数第1位までの商を求め、余りを出す小数の割り算</t>
  </si>
  <si>
    <t>四捨五入して小数第1位までの商を求める小数の割り算</t>
  </si>
  <si>
    <t>問：次の計算をしなさい。割り切れない場合は、商を小数第１位までの概数で求めなさい。</t>
  </si>
  <si>
    <t>計算小テスト　Dd3</t>
  </si>
  <si>
    <t>n</t>
  </si>
  <si>
    <t>N</t>
  </si>
  <si>
    <t>p</t>
  </si>
  <si>
    <t>p-D2</t>
  </si>
  <si>
    <t>p-round1</t>
  </si>
  <si>
    <t>p-D1</t>
  </si>
  <si>
    <t>q</t>
  </si>
  <si>
    <t>小数+-</t>
  </si>
  <si>
    <t>小数の足し算または引き算の混合</t>
  </si>
  <si>
    <t>5桁までの足し算または引き算の混合</t>
  </si>
  <si>
    <t>（1）</t>
  </si>
  <si>
    <t>（2）</t>
  </si>
  <si>
    <t>計算小テスト　dpm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</si>
</sst>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 "/>
    <numFmt numFmtId="179" formatCode="\+#;\-#"/>
    <numFmt numFmtId="180" formatCode="0_);[Red]\(0\)"/>
    <numFmt numFmtId="181" formatCode="#\ ???/???"/>
    <numFmt numFmtId="182" formatCode="0.0_ "/>
    <numFmt numFmtId="183" formatCode="0.00_ "/>
    <numFmt numFmtId="184" formatCode="0.000_ "/>
    <numFmt numFmtId="185" formatCode="0.0000_ "/>
    <numFmt numFmtId="186" formatCode="0.00000_ "/>
    <numFmt numFmtId="187" formatCode="0.000000_ "/>
    <numFmt numFmtId="188" formatCode="0.0000000_ "/>
    <numFmt numFmtId="189" formatCode="0.00000000_ "/>
    <numFmt numFmtId="190" formatCode="0;_䰀"/>
    <numFmt numFmtId="191" formatCode="0;_䠀"/>
    <numFmt numFmtId="192" formatCode="0.0;_䠀"/>
    <numFmt numFmtId="193" formatCode="0.00;_䠀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vertAlign val="superscript"/>
      <sz val="11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shrinkToFit="1"/>
      <protection hidden="1"/>
    </xf>
    <xf numFmtId="0" fontId="0" fillId="0" borderId="0" xfId="0" applyFont="1" applyAlignment="1" applyProtection="1">
      <alignment horizontal="center" vertical="center" shrinkToFit="1"/>
      <protection hidden="1"/>
    </xf>
    <xf numFmtId="49" fontId="0" fillId="0" borderId="0" xfId="0" applyNumberFormat="1" applyFont="1" applyAlignment="1" applyProtection="1">
      <alignment shrinkToFit="1"/>
      <protection hidden="1"/>
    </xf>
    <xf numFmtId="49" fontId="0" fillId="0" borderId="0" xfId="0" applyNumberFormat="1" applyFont="1" applyAlignment="1" applyProtection="1">
      <alignment horizontal="center" vertical="center" shrinkToFit="1"/>
      <protection hidden="1"/>
    </xf>
    <xf numFmtId="1" fontId="0" fillId="0" borderId="0" xfId="0" applyNumberFormat="1" applyFont="1" applyAlignment="1" applyProtection="1">
      <alignment horizontal="center" vertical="center" shrinkToFit="1"/>
      <protection hidden="1"/>
    </xf>
    <xf numFmtId="0" fontId="0" fillId="0" borderId="1" xfId="0" applyFont="1" applyBorder="1" applyAlignment="1" applyProtection="1">
      <alignment horizontal="center" vertical="center" shrinkToFit="1"/>
      <protection hidden="1"/>
    </xf>
    <xf numFmtId="0" fontId="0" fillId="0" borderId="2" xfId="0" applyFont="1" applyBorder="1" applyAlignment="1" applyProtection="1">
      <alignment horizontal="center" vertical="center" shrinkToFit="1"/>
      <protection hidden="1"/>
    </xf>
    <xf numFmtId="0" fontId="0" fillId="0" borderId="2" xfId="0" applyFont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 vertical="center" shrinkToFit="1"/>
      <protection hidden="1"/>
    </xf>
    <xf numFmtId="1" fontId="3" fillId="0" borderId="0" xfId="0" applyNumberFormat="1" applyFont="1" applyAlignment="1" applyProtection="1">
      <alignment shrinkToFit="1"/>
      <protection hidden="1"/>
    </xf>
    <xf numFmtId="0" fontId="0" fillId="0" borderId="0" xfId="0" applyFont="1" applyAlignment="1" applyProtection="1">
      <alignment shrinkToFit="1"/>
      <protection hidden="1"/>
    </xf>
    <xf numFmtId="49" fontId="0" fillId="0" borderId="0" xfId="0" applyNumberFormat="1" applyFont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horizontal="center" vertical="center" shrinkToFit="1"/>
      <protection hidden="1"/>
    </xf>
    <xf numFmtId="0" fontId="0" fillId="0" borderId="1" xfId="0" applyFont="1" applyBorder="1" applyAlignment="1" applyProtection="1">
      <alignment horizontal="center" vertical="center" shrinkToFit="1"/>
      <protection hidden="1"/>
    </xf>
    <xf numFmtId="49" fontId="0" fillId="0" borderId="0" xfId="0" applyNumberFormat="1" applyFont="1" applyAlignment="1" applyProtection="1">
      <alignment shrinkToFit="1"/>
      <protection hidden="1"/>
    </xf>
    <xf numFmtId="0" fontId="0" fillId="0" borderId="2" xfId="0" applyFont="1" applyBorder="1" applyAlignment="1" applyProtection="1">
      <alignment horizontal="center" vertical="center" shrinkToFit="1"/>
      <protection hidden="1"/>
    </xf>
    <xf numFmtId="56" fontId="0" fillId="0" borderId="1" xfId="0" applyNumberFormat="1" applyBorder="1" applyAlignment="1" applyProtection="1" quotePrefix="1">
      <alignment horizontal="center" vertical="center" wrapText="1"/>
      <protection hidden="1"/>
    </xf>
    <xf numFmtId="12" fontId="0" fillId="0" borderId="0" xfId="0" applyNumberFormat="1" applyAlignment="1" applyProtection="1">
      <alignment/>
      <protection hidden="1"/>
    </xf>
    <xf numFmtId="13" fontId="0" fillId="0" borderId="1" xfId="0" applyNumberFormat="1" applyBorder="1" applyAlignment="1" applyProtection="1" quotePrefix="1">
      <alignment horizontal="center" vertical="center" wrapText="1"/>
      <protection hidden="1"/>
    </xf>
    <xf numFmtId="13" fontId="3" fillId="0" borderId="0" xfId="0" applyNumberFormat="1" applyFont="1" applyBorder="1" applyAlignment="1" applyProtection="1" quotePrefix="1">
      <alignment horizontal="center" vertical="center" wrapText="1"/>
      <protection hidden="1"/>
    </xf>
    <xf numFmtId="56" fontId="3" fillId="0" borderId="0" xfId="0" applyNumberFormat="1" applyFont="1" applyBorder="1" applyAlignment="1" applyProtection="1" quotePrefix="1">
      <alignment horizontal="center" vertical="center" wrapText="1"/>
      <protection hidden="1"/>
    </xf>
    <xf numFmtId="0" fontId="0" fillId="0" borderId="0" xfId="0" applyFont="1" applyBorder="1" applyAlignment="1" applyProtection="1">
      <alignment shrinkToFit="1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shrinkToFit="1"/>
      <protection hidden="1"/>
    </xf>
    <xf numFmtId="0" fontId="0" fillId="0" borderId="0" xfId="0" applyFont="1" applyBorder="1" applyAlignment="1" applyProtection="1">
      <alignment shrinkToFit="1"/>
      <protection hidden="1"/>
    </xf>
    <xf numFmtId="0" fontId="0" fillId="0" borderId="0" xfId="0" applyBorder="1" applyAlignment="1" applyProtection="1">
      <alignment/>
      <protection hidden="1"/>
    </xf>
    <xf numFmtId="1" fontId="0" fillId="0" borderId="1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0" fillId="0" borderId="2" xfId="0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/>
      <protection hidden="1"/>
    </xf>
    <xf numFmtId="0" fontId="0" fillId="2" borderId="3" xfId="0" applyFont="1" applyFill="1" applyBorder="1" applyAlignment="1" applyProtection="1">
      <alignment horizontal="center" vertical="center"/>
      <protection hidden="1"/>
    </xf>
    <xf numFmtId="49" fontId="0" fillId="0" borderId="0" xfId="0" applyNumberForma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 horizontal="center" vertical="top"/>
      <protection hidden="1"/>
    </xf>
    <xf numFmtId="0" fontId="0" fillId="0" borderId="3" xfId="0" applyBorder="1" applyAlignment="1" applyProtection="1" quotePrefix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49" fontId="0" fillId="0" borderId="0" xfId="0" applyNumberFormat="1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2" xfId="0" applyFont="1" applyBorder="1" applyAlignment="1" applyProtection="1">
      <alignment horizontal="left" vertical="center"/>
      <protection hidden="1"/>
    </xf>
    <xf numFmtId="0" fontId="0" fillId="0" borderId="2" xfId="0" applyFont="1" applyBorder="1" applyAlignment="1" applyProtection="1">
      <alignment/>
      <protection hidden="1"/>
    </xf>
    <xf numFmtId="0" fontId="0" fillId="0" borderId="0" xfId="0" applyFont="1" applyAlignment="1" applyProtection="1">
      <alignment shrinkToFit="1"/>
      <protection hidden="1"/>
    </xf>
    <xf numFmtId="49" fontId="0" fillId="0" borderId="0" xfId="0" applyNumberFormat="1" applyFont="1" applyAlignment="1" applyProtection="1">
      <alignment horizontal="center" vertical="center" shrinkToFit="1"/>
      <protection hidden="1"/>
    </xf>
    <xf numFmtId="1" fontId="0" fillId="0" borderId="0" xfId="0" applyNumberFormat="1" applyFont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horizontal="center" vertical="center" shrinkToFit="1"/>
      <protection hidden="1"/>
    </xf>
    <xf numFmtId="0" fontId="0" fillId="0" borderId="1" xfId="0" applyFont="1" applyBorder="1" applyAlignment="1" applyProtection="1">
      <alignment horizontal="center" vertical="center" shrinkToFit="1"/>
      <protection hidden="1"/>
    </xf>
    <xf numFmtId="49" fontId="0" fillId="0" borderId="0" xfId="0" applyNumberFormat="1" applyFont="1" applyAlignment="1" applyProtection="1">
      <alignment shrinkToFit="1"/>
      <protection hidden="1"/>
    </xf>
    <xf numFmtId="0" fontId="0" fillId="0" borderId="2" xfId="0" applyFont="1" applyBorder="1" applyAlignment="1" applyProtection="1">
      <alignment horizontal="center" vertical="center" shrinkToFit="1"/>
      <protection hidden="1"/>
    </xf>
    <xf numFmtId="0" fontId="0" fillId="0" borderId="2" xfId="0" applyFont="1" applyBorder="1" applyAlignment="1" applyProtection="1">
      <alignment shrinkToFit="1"/>
      <protection hidden="1"/>
    </xf>
    <xf numFmtId="0" fontId="0" fillId="0" borderId="0" xfId="0" applyNumberFormat="1" applyFont="1" applyAlignment="1" applyProtection="1">
      <alignment horizontal="center" vertical="center" shrinkToFit="1"/>
      <protection hidden="1"/>
    </xf>
    <xf numFmtId="0" fontId="0" fillId="0" borderId="1" xfId="0" applyNumberFormat="1" applyFont="1" applyBorder="1" applyAlignment="1" applyProtection="1">
      <alignment horizontal="center" vertical="center" shrinkToFit="1"/>
      <protection hidden="1"/>
    </xf>
    <xf numFmtId="0" fontId="3" fillId="0" borderId="0" xfId="0" applyNumberFormat="1" applyFont="1" applyAlignment="1" applyProtection="1">
      <alignment shrinkToFit="1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vertical="center" shrinkToFit="1"/>
      <protection hidden="1"/>
    </xf>
    <xf numFmtId="0" fontId="3" fillId="0" borderId="0" xfId="0" applyFont="1" applyAlignment="1" applyProtection="1">
      <alignment vertical="center" shrinkToFit="1"/>
      <protection hidden="1"/>
    </xf>
    <xf numFmtId="1" fontId="3" fillId="0" borderId="0" xfId="0" applyNumberFormat="1" applyFont="1" applyFill="1" applyAlignment="1" applyProtection="1">
      <alignment vertical="center" shrinkToFit="1"/>
      <protection hidden="1"/>
    </xf>
    <xf numFmtId="1" fontId="0" fillId="0" borderId="0" xfId="0" applyNumberFormat="1" applyFont="1" applyAlignment="1" applyProtection="1">
      <alignment horizontal="center" vertical="center" shrinkToFit="1"/>
      <protection hidden="1"/>
    </xf>
    <xf numFmtId="179" fontId="0" fillId="0" borderId="0" xfId="0" applyNumberFormat="1" applyFont="1" applyAlignment="1" applyProtection="1">
      <alignment horizontal="center" vertical="center" shrinkToFit="1"/>
      <protection hidden="1"/>
    </xf>
    <xf numFmtId="180" fontId="0" fillId="0" borderId="0" xfId="0" applyNumberFormat="1" applyFont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vertical="center" shrinkToFit="1"/>
      <protection hidden="1"/>
    </xf>
    <xf numFmtId="0" fontId="3" fillId="0" borderId="0" xfId="0" applyFont="1" applyFill="1" applyAlignment="1" applyProtection="1">
      <alignment vertical="center" shrinkToFit="1"/>
      <protection hidden="1"/>
    </xf>
    <xf numFmtId="0" fontId="2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horizontal="left" vertical="center" shrinkToFit="1"/>
      <protection hidden="1"/>
    </xf>
    <xf numFmtId="179" fontId="0" fillId="0" borderId="0" xfId="0" applyNumberFormat="1" applyFont="1" applyAlignment="1" applyProtection="1">
      <alignment horizontal="left" vertical="center" shrinkToFit="1"/>
      <protection hidden="1"/>
    </xf>
    <xf numFmtId="0" fontId="3" fillId="0" borderId="0" xfId="0" applyNumberFormat="1" applyFont="1" applyAlignment="1" applyProtection="1">
      <alignment horizontal="center" vertical="center" shrinkToFit="1"/>
      <protection hidden="1"/>
    </xf>
    <xf numFmtId="181" fontId="3" fillId="0" borderId="0" xfId="0" applyNumberFormat="1" applyFont="1" applyAlignment="1" applyProtection="1">
      <alignment horizontal="center" vertical="center" shrinkToFit="1"/>
      <protection hidden="1"/>
    </xf>
    <xf numFmtId="0" fontId="2" fillId="0" borderId="0" xfId="0" applyNumberFormat="1" applyFont="1" applyAlignment="1" applyProtection="1">
      <alignment horizontal="left" vertical="center" shrinkToFit="1"/>
      <protection hidden="1"/>
    </xf>
    <xf numFmtId="1" fontId="0" fillId="0" borderId="0" xfId="0" applyNumberFormat="1" applyFont="1" applyFill="1" applyAlignment="1" applyProtection="1">
      <alignment vertical="center" shrinkToFit="1"/>
      <protection hidden="1"/>
    </xf>
    <xf numFmtId="0" fontId="0" fillId="0" borderId="0" xfId="0" applyFont="1" applyFill="1" applyAlignment="1" applyProtection="1">
      <alignment vertical="center" shrinkToFit="1"/>
      <protection hidden="1"/>
    </xf>
    <xf numFmtId="179" fontId="2" fillId="0" borderId="0" xfId="0" applyNumberFormat="1" applyFont="1" applyAlignment="1" applyProtection="1">
      <alignment horizontal="left" vertical="center" shrinkToFit="1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horizontal="left" vertical="center" shrinkToFit="1"/>
      <protection hidden="1"/>
    </xf>
    <xf numFmtId="0" fontId="0" fillId="0" borderId="0" xfId="0" applyNumberFormat="1" applyFont="1" applyAlignment="1" applyProtection="1">
      <alignment horizontal="center" vertical="center" shrinkToFit="1"/>
      <protection hidden="1"/>
    </xf>
    <xf numFmtId="0" fontId="0" fillId="0" borderId="2" xfId="0" applyFont="1" applyBorder="1" applyAlignment="1" applyProtection="1">
      <alignment horizontal="left" vertical="center" shrinkToFit="1"/>
      <protection hidden="1"/>
    </xf>
    <xf numFmtId="0" fontId="0" fillId="0" borderId="2" xfId="0" applyFont="1" applyBorder="1" applyAlignment="1" applyProtection="1">
      <alignment vertical="center" shrinkToFit="1"/>
      <protection hidden="1"/>
    </xf>
    <xf numFmtId="0" fontId="0" fillId="0" borderId="0" xfId="0" applyNumberFormat="1" applyFont="1" applyAlignment="1" applyProtection="1">
      <alignment vertical="center" shrinkToFit="1"/>
      <protection hidden="1"/>
    </xf>
    <xf numFmtId="0" fontId="2" fillId="0" borderId="0" xfId="0" applyNumberFormat="1" applyFont="1" applyAlignment="1" applyProtection="1">
      <alignment horizontal="center" vertical="center" shrinkToFit="1"/>
      <protection hidden="1"/>
    </xf>
    <xf numFmtId="0" fontId="0" fillId="0" borderId="0" xfId="0" applyNumberFormat="1" applyFont="1" applyBorder="1" applyAlignment="1" applyProtection="1">
      <alignment vertical="center" shrinkToFit="1"/>
      <protection hidden="1"/>
    </xf>
    <xf numFmtId="0" fontId="0" fillId="0" borderId="0" xfId="0" applyNumberFormat="1" applyFont="1" applyAlignment="1" applyProtection="1">
      <alignment horizontal="left" vertical="center" shrinkToFit="1"/>
      <protection hidden="1"/>
    </xf>
    <xf numFmtId="0" fontId="2" fillId="0" borderId="0" xfId="0" applyNumberFormat="1" applyFont="1" applyAlignment="1" applyProtection="1" quotePrefix="1">
      <alignment horizontal="right" vertical="center" shrinkToFit="1"/>
      <protection hidden="1"/>
    </xf>
    <xf numFmtId="0" fontId="2" fillId="0" borderId="0" xfId="0" applyNumberFormat="1" applyFont="1" applyAlignment="1" applyProtection="1" quotePrefix="1">
      <alignment horizontal="center" vertical="center" shrinkToFit="1"/>
      <protection hidden="1"/>
    </xf>
    <xf numFmtId="0" fontId="2" fillId="0" borderId="0" xfId="0" applyNumberFormat="1" applyFont="1" applyAlignment="1" applyProtection="1">
      <alignment horizontal="right" vertical="center" shrinkToFi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0" fontId="0" fillId="0" borderId="0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NumberFormat="1" applyFont="1" applyBorder="1" applyAlignment="1" applyProtection="1">
      <alignment horizontal="left" vertical="center" shrinkToFit="1"/>
      <protection hidden="1"/>
    </xf>
    <xf numFmtId="0" fontId="0" fillId="0" borderId="2" xfId="0" applyNumberFormat="1" applyFont="1" applyBorder="1" applyAlignment="1" applyProtection="1">
      <alignment horizontal="center" vertical="center" shrinkToFit="1"/>
      <protection hidden="1"/>
    </xf>
    <xf numFmtId="0" fontId="0" fillId="0" borderId="2" xfId="0" applyNumberFormat="1" applyFont="1" applyBorder="1" applyAlignment="1" applyProtection="1">
      <alignment horizontal="left" vertical="center" shrinkToFit="1"/>
      <protection hidden="1"/>
    </xf>
    <xf numFmtId="0" fontId="0" fillId="0" borderId="2" xfId="0" applyNumberFormat="1" applyFont="1" applyBorder="1" applyAlignment="1" applyProtection="1">
      <alignment vertical="center" shrinkToFit="1"/>
      <protection hidden="1"/>
    </xf>
    <xf numFmtId="0" fontId="2" fillId="0" borderId="0" xfId="0" applyFont="1" applyAlignment="1" applyProtection="1" quotePrefix="1">
      <alignment horizontal="center" vertical="center" shrinkToFit="1"/>
      <protection hidden="1"/>
    </xf>
    <xf numFmtId="0" fontId="2" fillId="0" borderId="0" xfId="0" applyFont="1" applyAlignment="1" applyProtection="1">
      <alignment horizontal="right" vertical="center" shrinkToFit="1"/>
      <protection hidden="1"/>
    </xf>
    <xf numFmtId="0" fontId="7" fillId="0" borderId="0" xfId="16" applyFont="1" applyAlignment="1" applyProtection="1">
      <alignment shrinkToFi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 vertical="center" shrinkToFit="1"/>
      <protection hidden="1"/>
    </xf>
    <xf numFmtId="0" fontId="7" fillId="0" borderId="0" xfId="16" applyFont="1" applyAlignment="1" applyProtection="1" quotePrefix="1">
      <alignment/>
      <protection locked="0"/>
    </xf>
    <xf numFmtId="0" fontId="7" fillId="0" borderId="0" xfId="16" applyFont="1" applyAlignment="1" applyProtection="1">
      <alignment/>
      <protection locked="0"/>
    </xf>
    <xf numFmtId="0" fontId="7" fillId="0" borderId="0" xfId="16" applyAlignment="1" applyProtection="1" quotePrefix="1">
      <alignment/>
      <protection locked="0"/>
    </xf>
    <xf numFmtId="0" fontId="7" fillId="0" borderId="0" xfId="16" applyAlignment="1" applyProtection="1">
      <alignment/>
      <protection locked="0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vertical="center" shrinkToFit="1"/>
      <protection hidden="1"/>
    </xf>
    <xf numFmtId="0" fontId="3" fillId="0" borderId="0" xfId="0" applyNumberFormat="1" applyFont="1" applyFill="1" applyAlignment="1" applyProtection="1">
      <alignment horizontal="center" vertical="center" shrinkToFit="1"/>
      <protection hidden="1"/>
    </xf>
    <xf numFmtId="0" fontId="0" fillId="0" borderId="0" xfId="0" applyNumberFormat="1" applyFont="1" applyAlignment="1" applyProtection="1">
      <alignment shrinkToFit="1"/>
      <protection hidden="1"/>
    </xf>
    <xf numFmtId="0" fontId="0" fillId="0" borderId="0" xfId="0" applyNumberFormat="1" applyFont="1" applyAlignment="1" applyProtection="1">
      <alignment shrinkToFit="1"/>
      <protection hidden="1"/>
    </xf>
    <xf numFmtId="0" fontId="0" fillId="0" borderId="0" xfId="0" applyNumberFormat="1" applyFont="1" applyAlignment="1" applyProtection="1">
      <alignment horizontal="center" vertical="center" shrinkToFit="1"/>
      <protection hidden="1"/>
    </xf>
    <xf numFmtId="0" fontId="0" fillId="0" borderId="1" xfId="0" applyNumberFormat="1" applyFont="1" applyBorder="1" applyAlignment="1" applyProtection="1">
      <alignment horizontal="center" vertical="center" shrinkToFit="1"/>
      <protection hidden="1"/>
    </xf>
    <xf numFmtId="0" fontId="0" fillId="0" borderId="2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NumberFormat="1" applyFont="1" applyBorder="1" applyAlignment="1" applyProtection="1">
      <alignment shrinkToFit="1"/>
      <protection hidden="1"/>
    </xf>
    <xf numFmtId="0" fontId="0" fillId="0" borderId="0" xfId="0" applyNumberFormat="1" applyFont="1" applyAlignment="1" applyProtection="1">
      <alignment horizontal="center" vertical="center" shrinkToFit="1"/>
      <protection hidden="1"/>
    </xf>
    <xf numFmtId="0" fontId="0" fillId="0" borderId="1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NumberFormat="1" applyFont="1" applyBorder="1" applyAlignment="1" applyProtection="1">
      <alignment shrinkToFit="1"/>
      <protection hidden="1"/>
    </xf>
    <xf numFmtId="0" fontId="7" fillId="0" borderId="0" xfId="16" applyAlignment="1">
      <alignment/>
    </xf>
    <xf numFmtId="0" fontId="0" fillId="0" borderId="0" xfId="0" applyNumberFormat="1" applyFont="1" applyAlignment="1" applyProtection="1">
      <alignment shrinkToFit="1"/>
      <protection hidden="1"/>
    </xf>
    <xf numFmtId="0" fontId="0" fillId="0" borderId="1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NumberFormat="1" applyFont="1" applyBorder="1" applyAlignment="1" applyProtection="1">
      <alignment shrinkToFit="1"/>
      <protection hidden="1"/>
    </xf>
    <xf numFmtId="0" fontId="0" fillId="0" borderId="1" xfId="0" applyNumberFormat="1" applyFont="1" applyBorder="1" applyAlignment="1" applyProtection="1">
      <alignment shrinkToFit="1"/>
      <protection hidden="1"/>
    </xf>
    <xf numFmtId="0" fontId="3" fillId="0" borderId="0" xfId="0" applyFont="1" applyAlignment="1">
      <alignment/>
    </xf>
    <xf numFmtId="183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82" fontId="3" fillId="0" borderId="0" xfId="0" applyNumberFormat="1" applyFont="1" applyAlignment="1">
      <alignment/>
    </xf>
    <xf numFmtId="182" fontId="0" fillId="0" borderId="1" xfId="0" applyNumberFormat="1" applyFont="1" applyBorder="1" applyAlignment="1" applyProtection="1">
      <alignment horizontal="center" vertical="center" shrinkToFit="1"/>
      <protection hidden="1"/>
    </xf>
    <xf numFmtId="0" fontId="3" fillId="0" borderId="0" xfId="0" applyFont="1" applyAlignment="1">
      <alignment shrinkToFit="1"/>
    </xf>
    <xf numFmtId="0" fontId="3" fillId="0" borderId="0" xfId="0" applyNumberFormat="1" applyFont="1" applyAlignment="1">
      <alignment shrinkToFit="1"/>
    </xf>
    <xf numFmtId="0" fontId="0" fillId="0" borderId="0" xfId="0" applyFont="1" applyAlignment="1" applyProtection="1">
      <alignment vertical="center" shrinkToFit="1"/>
      <protection hidden="1"/>
    </xf>
    <xf numFmtId="0" fontId="0" fillId="3" borderId="0" xfId="0" applyNumberFormat="1" applyFont="1" applyFill="1" applyAlignment="1" applyProtection="1">
      <alignment horizontal="center" vertical="center" shrinkToFit="1"/>
      <protection hidden="1"/>
    </xf>
    <xf numFmtId="0" fontId="2" fillId="0" borderId="0" xfId="0" applyNumberFormat="1" applyFont="1" applyAlignment="1" applyProtection="1">
      <alignment horizontal="center" vertical="center" shrinkToFit="1"/>
      <protection hidden="1"/>
    </xf>
    <xf numFmtId="0" fontId="0" fillId="0" borderId="0" xfId="0" applyNumberFormat="1" applyFont="1" applyAlignment="1" applyProtection="1">
      <alignment vertical="center" shrinkToFit="1"/>
      <protection hidden="1"/>
    </xf>
    <xf numFmtId="0" fontId="0" fillId="0" borderId="0" xfId="0" applyNumberFormat="1" applyFont="1" applyAlignment="1" applyProtection="1">
      <alignment vertical="center" shrinkToFit="1"/>
      <protection hidden="1"/>
    </xf>
    <xf numFmtId="0" fontId="0" fillId="0" borderId="0" xfId="0" applyNumberFormat="1" applyFont="1" applyAlignment="1" applyProtection="1">
      <alignment vertical="center" shrinkToFit="1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0" fontId="0" fillId="3" borderId="0" xfId="0" applyFont="1" applyFill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horizontal="center" vertical="center" shrinkToFit="1"/>
      <protection hidden="1"/>
    </xf>
    <xf numFmtId="49" fontId="0" fillId="0" borderId="0" xfId="0" applyNumberFormat="1" applyFont="1" applyAlignment="1" applyProtection="1">
      <alignment vertical="center" shrinkToFit="1"/>
      <protection hidden="1"/>
    </xf>
    <xf numFmtId="0" fontId="0" fillId="0" borderId="0" xfId="0" applyFont="1" applyAlignment="1" applyProtection="1">
      <alignment vertical="center" shrinkToFit="1"/>
      <protection hidden="1"/>
    </xf>
    <xf numFmtId="49" fontId="2" fillId="0" borderId="0" xfId="0" applyNumberFormat="1" applyFont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0" fillId="0" borderId="0" xfId="0" applyFont="1" applyAlignment="1" applyProtection="1">
      <alignment shrinkToFit="1"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3" borderId="0" xfId="0" applyFont="1" applyFill="1" applyAlignment="1" applyProtection="1">
      <alignment horizontal="center" vertical="center"/>
      <protection hidden="1"/>
    </xf>
    <xf numFmtId="49" fontId="0" fillId="0" borderId="0" xfId="0" applyNumberFormat="1" applyFont="1" applyAlignment="1" applyProtection="1">
      <alignment vertical="center" shrinkToFit="1"/>
      <protection hidden="1"/>
    </xf>
    <xf numFmtId="0" fontId="0" fillId="0" borderId="0" xfId="0" applyFont="1" applyAlignment="1" applyProtection="1">
      <alignment vertical="center" shrinkToFit="1"/>
      <protection hidden="1"/>
    </xf>
    <xf numFmtId="0" fontId="0" fillId="3" borderId="0" xfId="0" applyFont="1" applyFill="1" applyAlignment="1" applyProtection="1">
      <alignment horizontal="center" vertical="center" shrinkToFit="1"/>
      <protection hidden="1"/>
    </xf>
    <xf numFmtId="49" fontId="0" fillId="0" borderId="0" xfId="0" applyNumberFormat="1" applyFont="1" applyAlignment="1" applyProtection="1">
      <alignment vertical="center" shrinkToFit="1"/>
      <protection hidden="1"/>
    </xf>
    <xf numFmtId="49" fontId="0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 shrinkToFit="1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2" xfId="0" applyFont="1" applyBorder="1" applyAlignment="1" applyProtection="1">
      <alignment horizontal="center" vertical="center" shrinkToFit="1"/>
      <protection hidden="1"/>
    </xf>
    <xf numFmtId="49" fontId="0" fillId="0" borderId="0" xfId="0" applyNumberFormat="1" applyFont="1" applyAlignment="1" applyProtection="1">
      <alignment horizontal="left" vertical="center" shrinkToFit="1"/>
      <protection hidden="1"/>
    </xf>
    <xf numFmtId="1" fontId="0" fillId="0" borderId="0" xfId="0" applyNumberFormat="1" applyFont="1" applyAlignment="1" applyProtection="1">
      <alignment horizontal="center" vertical="center" shrinkToFit="1"/>
      <protection hidden="1"/>
    </xf>
    <xf numFmtId="179" fontId="0" fillId="0" borderId="0" xfId="0" applyNumberFormat="1" applyFont="1" applyAlignment="1" applyProtection="1">
      <alignment vertical="center" shrinkToFit="1"/>
      <protection hidden="1"/>
    </xf>
    <xf numFmtId="181" fontId="2" fillId="0" borderId="0" xfId="0" applyNumberFormat="1" applyFont="1" applyAlignment="1" applyProtection="1">
      <alignment horizontal="right" vertical="center" shrinkToFit="1"/>
      <protection hidden="1"/>
    </xf>
    <xf numFmtId="0" fontId="2" fillId="0" borderId="0" xfId="0" applyFont="1" applyAlignment="1" applyProtection="1">
      <alignment horizontal="right" vertical="center" shrinkToFit="1"/>
      <protection hidden="1"/>
    </xf>
    <xf numFmtId="181" fontId="2" fillId="0" borderId="0" xfId="0" applyNumberFormat="1" applyFont="1" applyAlignment="1" applyProtection="1" quotePrefix="1">
      <alignment horizontal="right" vertical="center" shrinkToFit="1"/>
      <protection hidden="1"/>
    </xf>
    <xf numFmtId="0" fontId="4" fillId="0" borderId="0" xfId="0" applyFont="1" applyAlignment="1" applyProtection="1">
      <alignment vertical="center" shrinkToFit="1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NumberFormat="1" applyFont="1" applyAlignment="1" applyProtection="1">
      <alignment horizontal="center" vertical="center" shrinkToFit="1"/>
      <protection hidden="1"/>
    </xf>
    <xf numFmtId="0" fontId="0" fillId="0" borderId="0" xfId="0" applyNumberFormat="1" applyFont="1" applyAlignment="1" applyProtection="1">
      <alignment horizontal="left" vertical="center" shrinkToFit="1"/>
      <protection hidden="1"/>
    </xf>
    <xf numFmtId="0" fontId="0" fillId="0" borderId="0" xfId="0" applyAlignment="1" applyProtection="1">
      <alignment horizontal="left" vertical="center" shrinkToFit="1"/>
      <protection hidden="1"/>
    </xf>
    <xf numFmtId="0" fontId="0" fillId="0" borderId="2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NumberFormat="1" applyFont="1" applyAlignment="1" applyProtection="1">
      <alignment vertical="center" shrinkToFit="1"/>
      <protection hidden="1"/>
    </xf>
    <xf numFmtId="0" fontId="0" fillId="0" borderId="0" xfId="0" applyNumberFormat="1" applyAlignment="1" applyProtection="1">
      <alignment vertical="center" shrinkToFit="1"/>
      <protection hidden="1"/>
    </xf>
    <xf numFmtId="0" fontId="2" fillId="0" borderId="0" xfId="0" applyNumberFormat="1" applyFont="1" applyAlignment="1" applyProtection="1">
      <alignment horizontal="right" vertical="center" shrinkToFi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49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49" fontId="0" fillId="0" borderId="0" xfId="0" applyNumberForma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49" fontId="0" fillId="0" borderId="4" xfId="0" applyNumberFormat="1" applyBorder="1" applyAlignment="1" applyProtection="1">
      <alignment horizontal="center" vertical="top" wrapText="1"/>
      <protection hidden="1"/>
    </xf>
    <xf numFmtId="0" fontId="0" fillId="0" borderId="4" xfId="0" applyBorder="1" applyAlignment="1" applyProtection="1">
      <alignment horizontal="center" vertical="top"/>
      <protection hidden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1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2" max="2" width="16.50390625" style="0" customWidth="1"/>
    <col min="3" max="3" width="48.375" style="0" customWidth="1"/>
  </cols>
  <sheetData>
    <row r="1" spans="2:4" ht="13.5">
      <c r="B1" s="145" t="s">
        <v>338</v>
      </c>
      <c r="C1" s="145"/>
      <c r="D1" s="145"/>
    </row>
    <row r="2" spans="2:3" ht="13.5">
      <c r="B2" s="109" t="s">
        <v>314</v>
      </c>
      <c r="C2" t="s">
        <v>339</v>
      </c>
    </row>
    <row r="3" spans="2:3" ht="13.5">
      <c r="B3" s="109" t="s">
        <v>366</v>
      </c>
      <c r="C3" t="s">
        <v>340</v>
      </c>
    </row>
    <row r="4" spans="2:3" ht="13.5">
      <c r="B4" s="109" t="s">
        <v>367</v>
      </c>
      <c r="C4" t="s">
        <v>401</v>
      </c>
    </row>
    <row r="5" spans="2:3" ht="13.5">
      <c r="B5" s="109" t="s">
        <v>315</v>
      </c>
      <c r="C5" t="s">
        <v>341</v>
      </c>
    </row>
    <row r="6" spans="2:3" ht="13.5">
      <c r="B6" s="109" t="s">
        <v>316</v>
      </c>
      <c r="C6" t="s">
        <v>342</v>
      </c>
    </row>
    <row r="7" spans="2:3" ht="13.5">
      <c r="B7" s="109" t="s">
        <v>317</v>
      </c>
      <c r="C7" t="s">
        <v>343</v>
      </c>
    </row>
    <row r="8" spans="2:3" ht="13.5">
      <c r="B8" s="109" t="s">
        <v>318</v>
      </c>
      <c r="C8" t="s">
        <v>344</v>
      </c>
    </row>
    <row r="9" spans="2:3" ht="13.5">
      <c r="B9" s="110" t="s">
        <v>319</v>
      </c>
      <c r="C9" t="s">
        <v>345</v>
      </c>
    </row>
    <row r="10" spans="2:3" ht="13.5">
      <c r="B10" s="109" t="s">
        <v>320</v>
      </c>
      <c r="C10" t="s">
        <v>346</v>
      </c>
    </row>
    <row r="11" spans="2:3" ht="13.5">
      <c r="B11" s="110" t="s">
        <v>321</v>
      </c>
      <c r="C11" t="s">
        <v>347</v>
      </c>
    </row>
    <row r="12" spans="2:3" ht="13.5">
      <c r="B12" s="109" t="s">
        <v>322</v>
      </c>
      <c r="C12" t="s">
        <v>348</v>
      </c>
    </row>
    <row r="13" spans="2:3" ht="13.5">
      <c r="B13" s="110" t="s">
        <v>323</v>
      </c>
      <c r="C13" t="s">
        <v>349</v>
      </c>
    </row>
    <row r="14" spans="2:3" ht="13.5">
      <c r="B14" s="110" t="s">
        <v>324</v>
      </c>
      <c r="C14" t="s">
        <v>350</v>
      </c>
    </row>
    <row r="15" spans="2:3" ht="13.5">
      <c r="B15" s="112" t="s">
        <v>399</v>
      </c>
      <c r="C15" t="s">
        <v>400</v>
      </c>
    </row>
    <row r="16" spans="2:3" ht="13.5">
      <c r="B16" s="109" t="s">
        <v>325</v>
      </c>
      <c r="C16" t="s">
        <v>351</v>
      </c>
    </row>
    <row r="17" spans="2:3" ht="13.5">
      <c r="B17" s="111" t="s">
        <v>326</v>
      </c>
      <c r="C17" t="s">
        <v>352</v>
      </c>
    </row>
    <row r="18" spans="2:3" ht="13.5">
      <c r="B18" s="110" t="s">
        <v>380</v>
      </c>
      <c r="C18" t="s">
        <v>365</v>
      </c>
    </row>
    <row r="19" spans="2:3" ht="13.5">
      <c r="B19" s="112" t="s">
        <v>381</v>
      </c>
      <c r="C19" t="s">
        <v>388</v>
      </c>
    </row>
    <row r="20" spans="2:3" ht="13.5">
      <c r="B20" s="112" t="s">
        <v>387</v>
      </c>
      <c r="C20" t="s">
        <v>389</v>
      </c>
    </row>
    <row r="21" spans="2:3" ht="13.5">
      <c r="B21" s="109" t="s">
        <v>327</v>
      </c>
      <c r="C21" t="s">
        <v>353</v>
      </c>
    </row>
    <row r="22" spans="2:3" ht="13.5">
      <c r="B22" s="109" t="s">
        <v>328</v>
      </c>
      <c r="C22" t="s">
        <v>354</v>
      </c>
    </row>
    <row r="23" spans="2:3" ht="13.5">
      <c r="B23" s="110" t="s">
        <v>329</v>
      </c>
      <c r="C23" t="s">
        <v>362</v>
      </c>
    </row>
    <row r="24" spans="2:3" ht="13.5">
      <c r="B24" s="110" t="s">
        <v>330</v>
      </c>
      <c r="C24" t="s">
        <v>355</v>
      </c>
    </row>
    <row r="25" spans="2:3" ht="13.5">
      <c r="B25" s="110" t="s">
        <v>331</v>
      </c>
      <c r="C25" t="s">
        <v>356</v>
      </c>
    </row>
    <row r="26" spans="2:3" ht="13.5">
      <c r="B26" s="109" t="s">
        <v>332</v>
      </c>
      <c r="C26" t="s">
        <v>357</v>
      </c>
    </row>
    <row r="27" spans="2:3" ht="13.5">
      <c r="B27" s="109" t="s">
        <v>333</v>
      </c>
      <c r="C27" t="s">
        <v>357</v>
      </c>
    </row>
    <row r="28" spans="2:3" ht="13.5">
      <c r="B28" s="109" t="s">
        <v>334</v>
      </c>
      <c r="C28" t="s">
        <v>358</v>
      </c>
    </row>
    <row r="29" spans="2:3" ht="13.5">
      <c r="B29" s="109" t="s">
        <v>335</v>
      </c>
      <c r="C29" t="s">
        <v>359</v>
      </c>
    </row>
    <row r="30" spans="2:3" ht="13.5">
      <c r="B30" s="109" t="s">
        <v>336</v>
      </c>
      <c r="C30" t="s">
        <v>360</v>
      </c>
    </row>
    <row r="31" spans="2:3" ht="13.5">
      <c r="B31" s="110" t="s">
        <v>337</v>
      </c>
      <c r="C31" t="s">
        <v>361</v>
      </c>
    </row>
  </sheetData>
  <sheetProtection/>
  <mergeCells count="1">
    <mergeCell ref="B1:D1"/>
  </mergeCells>
  <hyperlinks>
    <hyperlink ref="B2" location="'＋Rand'!A1" display="'＋Rand'!A1"/>
    <hyperlink ref="B3" location="'－Rand'!A1" display="'－Rand'!A1"/>
    <hyperlink ref="B4" location="'+－Rand'!A1" display="'+－Rand'!A1"/>
    <hyperlink ref="B5" location="'3×2桁'!A1" display="'3×2桁'!A1"/>
    <hyperlink ref="B6" location="'3×3桁'!A1" display="'3×3桁'!A1"/>
    <hyperlink ref="B7" location="'2乗'!A1" display="'2乗'!A1"/>
    <hyperlink ref="B8" location="'2乗Rand'!A1" display="'2乗Rand'!A1"/>
    <hyperlink ref="B9" location="割り算3桁!A1" display="割り算3桁!A1"/>
    <hyperlink ref="B10" location="'割り算3桁(余り有)'!A1" display="'割り算3桁(余り有)'!A1"/>
    <hyperlink ref="B11" location="割り算4桁!A1" display="割り算4桁!A1"/>
    <hyperlink ref="B12" location="'割り算4桁(余り有)'!A1" display="'割り算4桁(余り有)'!A1"/>
    <hyperlink ref="B13" location="小数足し算!A1" display="小数足し算!A1"/>
    <hyperlink ref="B14" location="小数引き算!A1" display="小数引き算!A1"/>
    <hyperlink ref="B16" location="'小数掛け算(1)'!A1" display="'小数掛け算(1)'!A1"/>
    <hyperlink ref="B17" location="'小数掛け算(2)'!A1" display="小数掛け算(2)"/>
    <hyperlink ref="B21" location="'3.14'!A1" display="'3.14'!A1"/>
    <hyperlink ref="B22" location="'3.14Rand'!A1" display="'3.14Rand'!A1"/>
    <hyperlink ref="B23" location="括り出し!A1" display="括り出し!A1"/>
    <hyperlink ref="B24" location="小数→分数!A1" display="小数→分数!A1"/>
    <hyperlink ref="B25" location="小数→分数Rand!A1" display="小数→分数Rand!A1"/>
    <hyperlink ref="B26" location="'小数掛け算(特１)'!A1" display="'小数掛け算(特１)'!A1"/>
    <hyperlink ref="B27" location="'小数掛け算(特２)'!A1" display="'小数掛け算(特２)'!A1"/>
    <hyperlink ref="B28" location="'面積比(1)'!A1" display="'面積比(1)'!A1"/>
    <hyperlink ref="B29" location="'面積比(2)'!A1" display="'面積比(2)'!A1"/>
    <hyperlink ref="B30" location="'面積比(3)'!A1" display="'面積比(3)'!A1"/>
    <hyperlink ref="B31" location="単位換算!A1" display="単位換算!A1"/>
    <hyperlink ref="B18" location="'小数割り算(1)'!A1" display="小数割り算"/>
    <hyperlink ref="B19" location="'小数割り算(2)'!A1" display="小数割り算(2)"/>
    <hyperlink ref="B20" location="'小数割り算(3)'!A1" display="小数割り算(3)"/>
    <hyperlink ref="B15" location="'小数+-'!A1" display="小数+-"/>
  </hyperlink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7"/>
  <sheetViews>
    <sheetView zoomScale="75" zoomScaleNormal="75" workbookViewId="0" topLeftCell="A1">
      <selection activeCell="N1" sqref="N1"/>
    </sheetView>
  </sheetViews>
  <sheetFormatPr defaultColWidth="9.00390625" defaultRowHeight="27" customHeight="1"/>
  <cols>
    <col min="1" max="4" width="3.875" style="22" customWidth="1"/>
    <col min="5" max="5" width="9.00390625" style="26" customWidth="1"/>
    <col min="6" max="6" width="10.00390625" style="24" customWidth="1"/>
    <col min="7" max="7" width="5.00390625" style="24" customWidth="1"/>
    <col min="8" max="8" width="10.00390625" style="24" customWidth="1"/>
    <col min="9" max="9" width="5.00390625" style="24" customWidth="1"/>
    <col min="10" max="10" width="18.00390625" style="24" customWidth="1"/>
    <col min="11" max="11" width="9.125" style="22" customWidth="1"/>
    <col min="12" max="13" width="9.00390625" style="22" customWidth="1"/>
    <col min="14" max="14" width="27.00390625" style="12" customWidth="1"/>
    <col min="15" max="16384" width="9.00390625" style="22" customWidth="1"/>
  </cols>
  <sheetData>
    <row r="1" spans="1:16" ht="27" customHeight="1">
      <c r="A1" s="146" t="s">
        <v>98</v>
      </c>
      <c r="B1" s="146"/>
      <c r="C1" s="146"/>
      <c r="D1" s="146"/>
      <c r="E1" s="150" t="s">
        <v>179</v>
      </c>
      <c r="F1" s="151"/>
      <c r="G1" s="151"/>
      <c r="H1" s="151"/>
      <c r="I1" s="151"/>
      <c r="J1" s="151"/>
      <c r="K1" s="151"/>
      <c r="L1" s="151"/>
      <c r="N1" s="106" t="s">
        <v>313</v>
      </c>
      <c r="P1" s="24"/>
    </row>
    <row r="2" spans="1:16" ht="27" customHeight="1">
      <c r="A2" s="34"/>
      <c r="B2" s="34"/>
      <c r="C2" s="34" t="s">
        <v>173</v>
      </c>
      <c r="D2" s="34" t="s">
        <v>182</v>
      </c>
      <c r="E2" s="160" t="s">
        <v>180</v>
      </c>
      <c r="F2" s="161"/>
      <c r="G2" s="161"/>
      <c r="H2" s="161"/>
      <c r="I2" s="161"/>
      <c r="J2" s="161"/>
      <c r="K2" s="161"/>
      <c r="L2" s="161"/>
      <c r="P2" s="24"/>
    </row>
    <row r="3" spans="1:16" ht="27" customHeight="1">
      <c r="A3" s="35">
        <f>RANDBETWEEN(100,999)</f>
        <v>216</v>
      </c>
      <c r="B3" s="35">
        <f>RANDBETWEEN(1,99)</f>
        <v>35</v>
      </c>
      <c r="C3" s="35">
        <f>QUOTIENT(A3,B3)</f>
        <v>6</v>
      </c>
      <c r="D3" s="35">
        <f aca="true" t="shared" si="0" ref="D3:D22">MOD(A3,B3)</f>
        <v>6</v>
      </c>
      <c r="E3" s="23" t="s">
        <v>57</v>
      </c>
      <c r="F3" s="24">
        <f>A3</f>
        <v>216</v>
      </c>
      <c r="G3" s="24" t="s">
        <v>176</v>
      </c>
      <c r="H3" s="24">
        <f aca="true" t="shared" si="1" ref="H3:H22">B3</f>
        <v>35</v>
      </c>
      <c r="I3" s="24" t="s">
        <v>7</v>
      </c>
      <c r="J3" s="25"/>
      <c r="P3" s="24"/>
    </row>
    <row r="4" spans="1:16" ht="27" customHeight="1">
      <c r="A4" s="35">
        <f>RANDBETWEEN(100,999)</f>
        <v>777</v>
      </c>
      <c r="B4" s="35">
        <f>RANDBETWEEN(1,99)</f>
        <v>82</v>
      </c>
      <c r="C4" s="35">
        <f>QUOTIENT(A4,B4)</f>
        <v>9</v>
      </c>
      <c r="D4" s="35">
        <f t="shared" si="0"/>
        <v>39</v>
      </c>
      <c r="E4" s="23" t="s">
        <v>38</v>
      </c>
      <c r="F4" s="24">
        <f aca="true" t="shared" si="2" ref="F4:F22">A4</f>
        <v>777</v>
      </c>
      <c r="G4" s="24" t="s">
        <v>176</v>
      </c>
      <c r="H4" s="24">
        <f t="shared" si="1"/>
        <v>82</v>
      </c>
      <c r="I4" s="24" t="s">
        <v>7</v>
      </c>
      <c r="J4" s="25"/>
      <c r="P4" s="24"/>
    </row>
    <row r="5" spans="1:16" ht="27" customHeight="1">
      <c r="A5" s="35">
        <f>RANDBETWEEN(100,999)</f>
        <v>773</v>
      </c>
      <c r="B5" s="35">
        <f>RANDBETWEEN(1,99)</f>
        <v>88</v>
      </c>
      <c r="C5" s="35">
        <f>QUOTIENT(A5,B5)</f>
        <v>8</v>
      </c>
      <c r="D5" s="35">
        <f t="shared" si="0"/>
        <v>69</v>
      </c>
      <c r="E5" s="23" t="s">
        <v>39</v>
      </c>
      <c r="F5" s="24">
        <f t="shared" si="2"/>
        <v>773</v>
      </c>
      <c r="G5" s="24" t="s">
        <v>176</v>
      </c>
      <c r="H5" s="24">
        <f t="shared" si="1"/>
        <v>88</v>
      </c>
      <c r="I5" s="24" t="s">
        <v>7</v>
      </c>
      <c r="J5" s="25"/>
      <c r="P5" s="24"/>
    </row>
    <row r="6" spans="1:16" ht="27" customHeight="1">
      <c r="A6" s="35">
        <f>RANDBETWEEN(100,999)</f>
        <v>545</v>
      </c>
      <c r="B6" s="35">
        <f>RANDBETWEEN(1,99)</f>
        <v>59</v>
      </c>
      <c r="C6" s="35">
        <f>QUOTIENT(A6,B6)</f>
        <v>9</v>
      </c>
      <c r="D6" s="35">
        <f t="shared" si="0"/>
        <v>14</v>
      </c>
      <c r="E6" s="23" t="s">
        <v>40</v>
      </c>
      <c r="F6" s="24">
        <f t="shared" si="2"/>
        <v>545</v>
      </c>
      <c r="G6" s="24" t="s">
        <v>176</v>
      </c>
      <c r="H6" s="24">
        <f t="shared" si="1"/>
        <v>59</v>
      </c>
      <c r="I6" s="24" t="s">
        <v>7</v>
      </c>
      <c r="J6" s="25"/>
      <c r="P6" s="24"/>
    </row>
    <row r="7" spans="1:16" ht="27" customHeight="1">
      <c r="A7" s="35">
        <f>RANDBETWEEN(100,999)</f>
        <v>640</v>
      </c>
      <c r="B7" s="35">
        <f>RANDBETWEEN(1,99)</f>
        <v>4</v>
      </c>
      <c r="C7" s="35">
        <f>QUOTIENT(A7,B7)</f>
        <v>160</v>
      </c>
      <c r="D7" s="35">
        <f t="shared" si="0"/>
        <v>0</v>
      </c>
      <c r="E7" s="23" t="s">
        <v>41</v>
      </c>
      <c r="F7" s="24">
        <f t="shared" si="2"/>
        <v>640</v>
      </c>
      <c r="G7" s="24" t="s">
        <v>176</v>
      </c>
      <c r="H7" s="24">
        <f t="shared" si="1"/>
        <v>4</v>
      </c>
      <c r="I7" s="24" t="s">
        <v>7</v>
      </c>
      <c r="J7" s="25"/>
      <c r="P7" s="24"/>
    </row>
    <row r="8" spans="1:16" ht="27" customHeight="1">
      <c r="A8" s="35">
        <f>RANDBETWEEN(100,999)</f>
        <v>468</v>
      </c>
      <c r="B8" s="35">
        <f>RANDBETWEEN(1,99)</f>
        <v>95</v>
      </c>
      <c r="C8" s="35">
        <f>QUOTIENT(A8,B8)</f>
        <v>4</v>
      </c>
      <c r="D8" s="35">
        <f t="shared" si="0"/>
        <v>88</v>
      </c>
      <c r="E8" s="23" t="s">
        <v>42</v>
      </c>
      <c r="F8" s="24">
        <f t="shared" si="2"/>
        <v>468</v>
      </c>
      <c r="G8" s="24" t="s">
        <v>176</v>
      </c>
      <c r="H8" s="24">
        <f t="shared" si="1"/>
        <v>95</v>
      </c>
      <c r="I8" s="24" t="s">
        <v>7</v>
      </c>
      <c r="J8" s="25"/>
      <c r="P8" s="24"/>
    </row>
    <row r="9" spans="1:16" ht="27" customHeight="1">
      <c r="A9" s="35">
        <f>RANDBETWEEN(100,999)</f>
        <v>869</v>
      </c>
      <c r="B9" s="35">
        <f>RANDBETWEEN(1,99)</f>
        <v>25</v>
      </c>
      <c r="C9" s="35">
        <f>QUOTIENT(A9,B9)</f>
        <v>34</v>
      </c>
      <c r="D9" s="35">
        <f t="shared" si="0"/>
        <v>19</v>
      </c>
      <c r="E9" s="23" t="s">
        <v>43</v>
      </c>
      <c r="F9" s="24">
        <f t="shared" si="2"/>
        <v>869</v>
      </c>
      <c r="G9" s="24" t="s">
        <v>176</v>
      </c>
      <c r="H9" s="24">
        <f t="shared" si="1"/>
        <v>25</v>
      </c>
      <c r="I9" s="24" t="s">
        <v>7</v>
      </c>
      <c r="J9" s="25"/>
      <c r="P9" s="24"/>
    </row>
    <row r="10" spans="1:16" ht="27" customHeight="1">
      <c r="A10" s="35">
        <f>RANDBETWEEN(100,999)</f>
        <v>284</v>
      </c>
      <c r="B10" s="35">
        <f>RANDBETWEEN(1,99)</f>
        <v>30</v>
      </c>
      <c r="C10" s="35">
        <f>QUOTIENT(A10,B10)</f>
        <v>9</v>
      </c>
      <c r="D10" s="35">
        <f t="shared" si="0"/>
        <v>14</v>
      </c>
      <c r="E10" s="23" t="s">
        <v>44</v>
      </c>
      <c r="F10" s="24">
        <f t="shared" si="2"/>
        <v>284</v>
      </c>
      <c r="G10" s="24" t="s">
        <v>176</v>
      </c>
      <c r="H10" s="24">
        <f t="shared" si="1"/>
        <v>30</v>
      </c>
      <c r="I10" s="24" t="s">
        <v>7</v>
      </c>
      <c r="J10" s="25"/>
      <c r="P10" s="24"/>
    </row>
    <row r="11" spans="1:10" ht="27" customHeight="1">
      <c r="A11" s="35">
        <f>RANDBETWEEN(100,999)</f>
        <v>796</v>
      </c>
      <c r="B11" s="35">
        <f>RANDBETWEEN(1,99)</f>
        <v>83</v>
      </c>
      <c r="C11" s="35">
        <f>QUOTIENT(A11,B11)</f>
        <v>9</v>
      </c>
      <c r="D11" s="35">
        <f t="shared" si="0"/>
        <v>49</v>
      </c>
      <c r="E11" s="23" t="s">
        <v>45</v>
      </c>
      <c r="F11" s="24">
        <f t="shared" si="2"/>
        <v>796</v>
      </c>
      <c r="G11" s="24" t="s">
        <v>176</v>
      </c>
      <c r="H11" s="24">
        <f t="shared" si="1"/>
        <v>83</v>
      </c>
      <c r="I11" s="24" t="s">
        <v>7</v>
      </c>
      <c r="J11" s="25"/>
    </row>
    <row r="12" spans="1:10" ht="27" customHeight="1">
      <c r="A12" s="35">
        <f>RANDBETWEEN(100,999)</f>
        <v>961</v>
      </c>
      <c r="B12" s="35">
        <f>RANDBETWEEN(1,99)</f>
        <v>98</v>
      </c>
      <c r="C12" s="35">
        <f>QUOTIENT(A12,B12)</f>
        <v>9</v>
      </c>
      <c r="D12" s="35">
        <f t="shared" si="0"/>
        <v>79</v>
      </c>
      <c r="E12" s="23" t="s">
        <v>46</v>
      </c>
      <c r="F12" s="24">
        <f t="shared" si="2"/>
        <v>961</v>
      </c>
      <c r="G12" s="24" t="s">
        <v>176</v>
      </c>
      <c r="H12" s="24">
        <f t="shared" si="1"/>
        <v>98</v>
      </c>
      <c r="I12" s="24" t="s">
        <v>7</v>
      </c>
      <c r="J12" s="25"/>
    </row>
    <row r="13" spans="1:10" ht="27" customHeight="1">
      <c r="A13" s="35">
        <f>RANDBETWEEN(100,999)</f>
        <v>173</v>
      </c>
      <c r="B13" s="35">
        <f>RANDBETWEEN(1,99)</f>
        <v>24</v>
      </c>
      <c r="C13" s="35">
        <f>QUOTIENT(A13,B13)</f>
        <v>7</v>
      </c>
      <c r="D13" s="35">
        <f t="shared" si="0"/>
        <v>5</v>
      </c>
      <c r="E13" s="23" t="s">
        <v>47</v>
      </c>
      <c r="F13" s="24">
        <f t="shared" si="2"/>
        <v>173</v>
      </c>
      <c r="G13" s="24" t="s">
        <v>176</v>
      </c>
      <c r="H13" s="24">
        <f t="shared" si="1"/>
        <v>24</v>
      </c>
      <c r="I13" s="24" t="s">
        <v>7</v>
      </c>
      <c r="J13" s="25"/>
    </row>
    <row r="14" spans="1:10" ht="27" customHeight="1">
      <c r="A14" s="35">
        <f>RANDBETWEEN(100,999)</f>
        <v>935</v>
      </c>
      <c r="B14" s="35">
        <f>RANDBETWEEN(1,99)</f>
        <v>42</v>
      </c>
      <c r="C14" s="35">
        <f>QUOTIENT(A14,B14)</f>
        <v>22</v>
      </c>
      <c r="D14" s="35">
        <f t="shared" si="0"/>
        <v>11</v>
      </c>
      <c r="E14" s="23" t="s">
        <v>48</v>
      </c>
      <c r="F14" s="24">
        <f t="shared" si="2"/>
        <v>935</v>
      </c>
      <c r="G14" s="24" t="s">
        <v>176</v>
      </c>
      <c r="H14" s="24">
        <f t="shared" si="1"/>
        <v>42</v>
      </c>
      <c r="I14" s="24" t="s">
        <v>7</v>
      </c>
      <c r="J14" s="25"/>
    </row>
    <row r="15" spans="1:10" ht="27" customHeight="1">
      <c r="A15" s="35">
        <f>RANDBETWEEN(100,999)</f>
        <v>391</v>
      </c>
      <c r="B15" s="35">
        <f>RANDBETWEEN(1,99)</f>
        <v>79</v>
      </c>
      <c r="C15" s="35">
        <f>QUOTIENT(A15,B15)</f>
        <v>4</v>
      </c>
      <c r="D15" s="35">
        <f t="shared" si="0"/>
        <v>75</v>
      </c>
      <c r="E15" s="23" t="s">
        <v>49</v>
      </c>
      <c r="F15" s="24">
        <f t="shared" si="2"/>
        <v>391</v>
      </c>
      <c r="G15" s="24" t="s">
        <v>176</v>
      </c>
      <c r="H15" s="24">
        <f t="shared" si="1"/>
        <v>79</v>
      </c>
      <c r="I15" s="24" t="s">
        <v>7</v>
      </c>
      <c r="J15" s="25"/>
    </row>
    <row r="16" spans="1:10" ht="27" customHeight="1">
      <c r="A16" s="35">
        <f>RANDBETWEEN(100,999)</f>
        <v>258</v>
      </c>
      <c r="B16" s="35">
        <f>RANDBETWEEN(1,99)</f>
        <v>84</v>
      </c>
      <c r="C16" s="35">
        <f>QUOTIENT(A16,B16)</f>
        <v>3</v>
      </c>
      <c r="D16" s="35">
        <f t="shared" si="0"/>
        <v>6</v>
      </c>
      <c r="E16" s="23" t="s">
        <v>50</v>
      </c>
      <c r="F16" s="24">
        <f t="shared" si="2"/>
        <v>258</v>
      </c>
      <c r="G16" s="24" t="s">
        <v>176</v>
      </c>
      <c r="H16" s="24">
        <f t="shared" si="1"/>
        <v>84</v>
      </c>
      <c r="I16" s="24" t="s">
        <v>7</v>
      </c>
      <c r="J16" s="25"/>
    </row>
    <row r="17" spans="1:10" ht="27" customHeight="1">
      <c r="A17" s="35">
        <f>RANDBETWEEN(100,999)</f>
        <v>254</v>
      </c>
      <c r="B17" s="35">
        <f>RANDBETWEEN(1,99)</f>
        <v>4</v>
      </c>
      <c r="C17" s="35">
        <f>QUOTIENT(A17,B17)</f>
        <v>63</v>
      </c>
      <c r="D17" s="35">
        <f t="shared" si="0"/>
        <v>2</v>
      </c>
      <c r="E17" s="23" t="s">
        <v>51</v>
      </c>
      <c r="F17" s="24">
        <f t="shared" si="2"/>
        <v>254</v>
      </c>
      <c r="G17" s="24" t="s">
        <v>176</v>
      </c>
      <c r="H17" s="24">
        <f t="shared" si="1"/>
        <v>4</v>
      </c>
      <c r="I17" s="24" t="s">
        <v>7</v>
      </c>
      <c r="J17" s="25"/>
    </row>
    <row r="18" spans="1:10" ht="27" customHeight="1">
      <c r="A18" s="35">
        <f>RANDBETWEEN(100,999)</f>
        <v>358</v>
      </c>
      <c r="B18" s="35">
        <f>RANDBETWEEN(1,99)</f>
        <v>31</v>
      </c>
      <c r="C18" s="35">
        <f>QUOTIENT(A18,B18)</f>
        <v>11</v>
      </c>
      <c r="D18" s="35">
        <f t="shared" si="0"/>
        <v>17</v>
      </c>
      <c r="E18" s="23" t="s">
        <v>52</v>
      </c>
      <c r="F18" s="24">
        <f t="shared" si="2"/>
        <v>358</v>
      </c>
      <c r="G18" s="24" t="s">
        <v>176</v>
      </c>
      <c r="H18" s="24">
        <f t="shared" si="1"/>
        <v>31</v>
      </c>
      <c r="I18" s="24" t="s">
        <v>7</v>
      </c>
      <c r="J18" s="25"/>
    </row>
    <row r="19" spans="1:10" ht="27" customHeight="1">
      <c r="A19" s="35">
        <f>RANDBETWEEN(100,999)</f>
        <v>356</v>
      </c>
      <c r="B19" s="35">
        <f>RANDBETWEEN(1,99)</f>
        <v>13</v>
      </c>
      <c r="C19" s="35">
        <f>QUOTIENT(A19,B19)</f>
        <v>27</v>
      </c>
      <c r="D19" s="35">
        <f t="shared" si="0"/>
        <v>5</v>
      </c>
      <c r="E19" s="23" t="s">
        <v>53</v>
      </c>
      <c r="F19" s="24">
        <f t="shared" si="2"/>
        <v>356</v>
      </c>
      <c r="G19" s="24" t="s">
        <v>176</v>
      </c>
      <c r="H19" s="24">
        <f t="shared" si="1"/>
        <v>13</v>
      </c>
      <c r="I19" s="24" t="s">
        <v>7</v>
      </c>
      <c r="J19" s="25"/>
    </row>
    <row r="20" spans="1:10" ht="27" customHeight="1">
      <c r="A20" s="35">
        <f>RANDBETWEEN(100,999)</f>
        <v>828</v>
      </c>
      <c r="B20" s="35">
        <f>RANDBETWEEN(1,99)</f>
        <v>70</v>
      </c>
      <c r="C20" s="35">
        <f>QUOTIENT(A20,B20)</f>
        <v>11</v>
      </c>
      <c r="D20" s="35">
        <f t="shared" si="0"/>
        <v>58</v>
      </c>
      <c r="E20" s="23" t="s">
        <v>54</v>
      </c>
      <c r="F20" s="24">
        <f t="shared" si="2"/>
        <v>828</v>
      </c>
      <c r="G20" s="24" t="s">
        <v>176</v>
      </c>
      <c r="H20" s="24">
        <f t="shared" si="1"/>
        <v>70</v>
      </c>
      <c r="I20" s="24" t="s">
        <v>7</v>
      </c>
      <c r="J20" s="25"/>
    </row>
    <row r="21" spans="1:10" ht="27" customHeight="1">
      <c r="A21" s="35">
        <f>RANDBETWEEN(100,999)</f>
        <v>785</v>
      </c>
      <c r="B21" s="35">
        <f>RANDBETWEEN(1,99)</f>
        <v>68</v>
      </c>
      <c r="C21" s="35">
        <f>QUOTIENT(A21,B21)</f>
        <v>11</v>
      </c>
      <c r="D21" s="35">
        <f t="shared" si="0"/>
        <v>37</v>
      </c>
      <c r="E21" s="23" t="s">
        <v>55</v>
      </c>
      <c r="F21" s="24">
        <f t="shared" si="2"/>
        <v>785</v>
      </c>
      <c r="G21" s="24" t="s">
        <v>176</v>
      </c>
      <c r="H21" s="24">
        <f t="shared" si="1"/>
        <v>68</v>
      </c>
      <c r="I21" s="24" t="s">
        <v>7</v>
      </c>
      <c r="J21" s="25"/>
    </row>
    <row r="22" spans="1:10" ht="27" customHeight="1">
      <c r="A22" s="35">
        <f>RANDBETWEEN(100,999)</f>
        <v>732</v>
      </c>
      <c r="B22" s="35">
        <f>RANDBETWEEN(1,99)</f>
        <v>5</v>
      </c>
      <c r="C22" s="35">
        <f>QUOTIENT(A22,B22)</f>
        <v>146</v>
      </c>
      <c r="D22" s="35">
        <f t="shared" si="0"/>
        <v>2</v>
      </c>
      <c r="E22" s="23" t="s">
        <v>56</v>
      </c>
      <c r="F22" s="24">
        <f t="shared" si="2"/>
        <v>732</v>
      </c>
      <c r="G22" s="24" t="s">
        <v>176</v>
      </c>
      <c r="H22" s="24">
        <f t="shared" si="1"/>
        <v>5</v>
      </c>
      <c r="I22" s="24" t="s">
        <v>7</v>
      </c>
      <c r="J22" s="25"/>
    </row>
    <row r="23" spans="8:10" ht="27" customHeight="1">
      <c r="H23" s="22"/>
      <c r="I23" s="22"/>
      <c r="J23" s="22"/>
    </row>
    <row r="24" spans="9:11" ht="27" customHeight="1" thickBot="1">
      <c r="I24" s="27" t="s">
        <v>1</v>
      </c>
      <c r="J24" s="27"/>
      <c r="K24" s="36"/>
    </row>
    <row r="26" spans="5:12" ht="27" customHeight="1">
      <c r="E26" s="150" t="s">
        <v>179</v>
      </c>
      <c r="F26" s="151"/>
      <c r="G26" s="151"/>
      <c r="H26" s="151"/>
      <c r="I26" s="151"/>
      <c r="J26" s="151"/>
      <c r="K26" s="151"/>
      <c r="L26" s="151"/>
    </row>
    <row r="27" spans="5:12" ht="27" customHeight="1">
      <c r="E27" s="160" t="s">
        <v>180</v>
      </c>
      <c r="F27" s="161"/>
      <c r="G27" s="161"/>
      <c r="H27" s="161"/>
      <c r="I27" s="161"/>
      <c r="J27" s="161"/>
      <c r="K27" s="161"/>
      <c r="L27" s="161"/>
    </row>
    <row r="28" spans="5:10" ht="27" customHeight="1">
      <c r="E28" s="23" t="s">
        <v>57</v>
      </c>
      <c r="F28" s="24">
        <f aca="true" t="shared" si="3" ref="F28:I47">F3</f>
        <v>216</v>
      </c>
      <c r="G28" s="24" t="str">
        <f t="shared" si="3"/>
        <v>÷</v>
      </c>
      <c r="H28" s="24">
        <f t="shared" si="3"/>
        <v>35</v>
      </c>
      <c r="I28" s="24" t="str">
        <f t="shared" si="3"/>
        <v>＝</v>
      </c>
      <c r="J28" s="25" t="str">
        <f>C3&amp;"･･･"&amp;D3</f>
        <v>6･･･6</v>
      </c>
    </row>
    <row r="29" spans="5:10" ht="27" customHeight="1">
      <c r="E29" s="23" t="s">
        <v>38</v>
      </c>
      <c r="F29" s="24">
        <f t="shared" si="3"/>
        <v>777</v>
      </c>
      <c r="G29" s="24" t="str">
        <f t="shared" si="3"/>
        <v>÷</v>
      </c>
      <c r="H29" s="24">
        <f t="shared" si="3"/>
        <v>82</v>
      </c>
      <c r="I29" s="24" t="str">
        <f t="shared" si="3"/>
        <v>＝</v>
      </c>
      <c r="J29" s="25" t="str">
        <f aca="true" t="shared" si="4" ref="J29:J47">C4&amp;"･･･"&amp;D4</f>
        <v>9･･･39</v>
      </c>
    </row>
    <row r="30" spans="5:10" ht="27" customHeight="1">
      <c r="E30" s="23" t="s">
        <v>39</v>
      </c>
      <c r="F30" s="24">
        <f t="shared" si="3"/>
        <v>773</v>
      </c>
      <c r="G30" s="24" t="str">
        <f t="shared" si="3"/>
        <v>÷</v>
      </c>
      <c r="H30" s="24">
        <f t="shared" si="3"/>
        <v>88</v>
      </c>
      <c r="I30" s="24" t="str">
        <f t="shared" si="3"/>
        <v>＝</v>
      </c>
      <c r="J30" s="25" t="str">
        <f t="shared" si="4"/>
        <v>8･･･69</v>
      </c>
    </row>
    <row r="31" spans="5:10" ht="27" customHeight="1">
      <c r="E31" s="23" t="s">
        <v>40</v>
      </c>
      <c r="F31" s="24">
        <f t="shared" si="3"/>
        <v>545</v>
      </c>
      <c r="G31" s="24" t="str">
        <f t="shared" si="3"/>
        <v>÷</v>
      </c>
      <c r="H31" s="24">
        <f t="shared" si="3"/>
        <v>59</v>
      </c>
      <c r="I31" s="24" t="str">
        <f t="shared" si="3"/>
        <v>＝</v>
      </c>
      <c r="J31" s="25" t="str">
        <f t="shared" si="4"/>
        <v>9･･･14</v>
      </c>
    </row>
    <row r="32" spans="5:10" ht="27" customHeight="1">
      <c r="E32" s="23" t="s">
        <v>41</v>
      </c>
      <c r="F32" s="24">
        <f t="shared" si="3"/>
        <v>640</v>
      </c>
      <c r="G32" s="24" t="str">
        <f t="shared" si="3"/>
        <v>÷</v>
      </c>
      <c r="H32" s="24">
        <f t="shared" si="3"/>
        <v>4</v>
      </c>
      <c r="I32" s="24" t="str">
        <f t="shared" si="3"/>
        <v>＝</v>
      </c>
      <c r="J32" s="25" t="str">
        <f t="shared" si="4"/>
        <v>160･･･0</v>
      </c>
    </row>
    <row r="33" spans="5:10" ht="27" customHeight="1">
      <c r="E33" s="23" t="s">
        <v>42</v>
      </c>
      <c r="F33" s="24">
        <f t="shared" si="3"/>
        <v>468</v>
      </c>
      <c r="G33" s="24" t="str">
        <f t="shared" si="3"/>
        <v>÷</v>
      </c>
      <c r="H33" s="24">
        <f t="shared" si="3"/>
        <v>95</v>
      </c>
      <c r="I33" s="24" t="str">
        <f t="shared" si="3"/>
        <v>＝</v>
      </c>
      <c r="J33" s="25" t="str">
        <f t="shared" si="4"/>
        <v>4･･･88</v>
      </c>
    </row>
    <row r="34" spans="5:10" ht="27" customHeight="1">
      <c r="E34" s="23" t="s">
        <v>43</v>
      </c>
      <c r="F34" s="24">
        <f t="shared" si="3"/>
        <v>869</v>
      </c>
      <c r="G34" s="24" t="str">
        <f t="shared" si="3"/>
        <v>÷</v>
      </c>
      <c r="H34" s="24">
        <f t="shared" si="3"/>
        <v>25</v>
      </c>
      <c r="I34" s="24" t="str">
        <f t="shared" si="3"/>
        <v>＝</v>
      </c>
      <c r="J34" s="25" t="str">
        <f t="shared" si="4"/>
        <v>34･･･19</v>
      </c>
    </row>
    <row r="35" spans="5:10" ht="27" customHeight="1">
      <c r="E35" s="23" t="s">
        <v>44</v>
      </c>
      <c r="F35" s="24">
        <f t="shared" si="3"/>
        <v>284</v>
      </c>
      <c r="G35" s="24" t="str">
        <f t="shared" si="3"/>
        <v>÷</v>
      </c>
      <c r="H35" s="24">
        <f t="shared" si="3"/>
        <v>30</v>
      </c>
      <c r="I35" s="24" t="str">
        <f t="shared" si="3"/>
        <v>＝</v>
      </c>
      <c r="J35" s="25" t="str">
        <f t="shared" si="4"/>
        <v>9･･･14</v>
      </c>
    </row>
    <row r="36" spans="5:10" ht="27" customHeight="1">
      <c r="E36" s="23" t="s">
        <v>45</v>
      </c>
      <c r="F36" s="24">
        <f t="shared" si="3"/>
        <v>796</v>
      </c>
      <c r="G36" s="24" t="str">
        <f t="shared" si="3"/>
        <v>÷</v>
      </c>
      <c r="H36" s="24">
        <f t="shared" si="3"/>
        <v>83</v>
      </c>
      <c r="I36" s="24" t="str">
        <f t="shared" si="3"/>
        <v>＝</v>
      </c>
      <c r="J36" s="25" t="str">
        <f t="shared" si="4"/>
        <v>9･･･49</v>
      </c>
    </row>
    <row r="37" spans="5:10" ht="27" customHeight="1">
      <c r="E37" s="23" t="s">
        <v>46</v>
      </c>
      <c r="F37" s="24">
        <f t="shared" si="3"/>
        <v>961</v>
      </c>
      <c r="G37" s="24" t="str">
        <f t="shared" si="3"/>
        <v>÷</v>
      </c>
      <c r="H37" s="24">
        <f t="shared" si="3"/>
        <v>98</v>
      </c>
      <c r="I37" s="24" t="str">
        <f t="shared" si="3"/>
        <v>＝</v>
      </c>
      <c r="J37" s="25" t="str">
        <f t="shared" si="4"/>
        <v>9･･･79</v>
      </c>
    </row>
    <row r="38" spans="5:10" ht="27" customHeight="1">
      <c r="E38" s="23" t="s">
        <v>47</v>
      </c>
      <c r="F38" s="24">
        <f t="shared" si="3"/>
        <v>173</v>
      </c>
      <c r="G38" s="24" t="str">
        <f t="shared" si="3"/>
        <v>÷</v>
      </c>
      <c r="H38" s="24">
        <f t="shared" si="3"/>
        <v>24</v>
      </c>
      <c r="I38" s="24" t="str">
        <f t="shared" si="3"/>
        <v>＝</v>
      </c>
      <c r="J38" s="25" t="str">
        <f t="shared" si="4"/>
        <v>7･･･5</v>
      </c>
    </row>
    <row r="39" spans="5:11" ht="27" customHeight="1">
      <c r="E39" s="23" t="s">
        <v>48</v>
      </c>
      <c r="F39" s="24">
        <f t="shared" si="3"/>
        <v>935</v>
      </c>
      <c r="G39" s="24" t="str">
        <f t="shared" si="3"/>
        <v>÷</v>
      </c>
      <c r="H39" s="24">
        <f t="shared" si="3"/>
        <v>42</v>
      </c>
      <c r="I39" s="24" t="str">
        <f t="shared" si="3"/>
        <v>＝</v>
      </c>
      <c r="J39" s="25" t="str">
        <f t="shared" si="4"/>
        <v>22･･･11</v>
      </c>
      <c r="K39" s="36"/>
    </row>
    <row r="40" spans="5:11" ht="27" customHeight="1">
      <c r="E40" s="23" t="s">
        <v>49</v>
      </c>
      <c r="F40" s="24">
        <f t="shared" si="3"/>
        <v>391</v>
      </c>
      <c r="G40" s="24" t="str">
        <f t="shared" si="3"/>
        <v>÷</v>
      </c>
      <c r="H40" s="24">
        <f t="shared" si="3"/>
        <v>79</v>
      </c>
      <c r="I40" s="24" t="str">
        <f t="shared" si="3"/>
        <v>＝</v>
      </c>
      <c r="J40" s="25" t="str">
        <f t="shared" si="4"/>
        <v>4･･･75</v>
      </c>
      <c r="K40" s="36"/>
    </row>
    <row r="41" spans="5:10" ht="27" customHeight="1">
      <c r="E41" s="23" t="s">
        <v>50</v>
      </c>
      <c r="F41" s="24">
        <f t="shared" si="3"/>
        <v>258</v>
      </c>
      <c r="G41" s="24" t="str">
        <f t="shared" si="3"/>
        <v>÷</v>
      </c>
      <c r="H41" s="24">
        <f t="shared" si="3"/>
        <v>84</v>
      </c>
      <c r="I41" s="24" t="str">
        <f t="shared" si="3"/>
        <v>＝</v>
      </c>
      <c r="J41" s="25" t="str">
        <f t="shared" si="4"/>
        <v>3･･･6</v>
      </c>
    </row>
    <row r="42" spans="5:10" ht="27" customHeight="1">
      <c r="E42" s="23" t="s">
        <v>51</v>
      </c>
      <c r="F42" s="24">
        <f t="shared" si="3"/>
        <v>254</v>
      </c>
      <c r="G42" s="24" t="str">
        <f t="shared" si="3"/>
        <v>÷</v>
      </c>
      <c r="H42" s="24">
        <f t="shared" si="3"/>
        <v>4</v>
      </c>
      <c r="I42" s="24" t="str">
        <f t="shared" si="3"/>
        <v>＝</v>
      </c>
      <c r="J42" s="25" t="str">
        <f t="shared" si="4"/>
        <v>63･･･2</v>
      </c>
    </row>
    <row r="43" spans="5:10" ht="27" customHeight="1">
      <c r="E43" s="23" t="s">
        <v>52</v>
      </c>
      <c r="F43" s="24">
        <f t="shared" si="3"/>
        <v>358</v>
      </c>
      <c r="G43" s="24" t="str">
        <f t="shared" si="3"/>
        <v>÷</v>
      </c>
      <c r="H43" s="24">
        <f t="shared" si="3"/>
        <v>31</v>
      </c>
      <c r="I43" s="24" t="str">
        <f t="shared" si="3"/>
        <v>＝</v>
      </c>
      <c r="J43" s="25" t="str">
        <f t="shared" si="4"/>
        <v>11･･･17</v>
      </c>
    </row>
    <row r="44" spans="5:10" ht="27" customHeight="1">
      <c r="E44" s="23" t="s">
        <v>53</v>
      </c>
      <c r="F44" s="24">
        <f t="shared" si="3"/>
        <v>356</v>
      </c>
      <c r="G44" s="24" t="str">
        <f t="shared" si="3"/>
        <v>÷</v>
      </c>
      <c r="H44" s="24">
        <f t="shared" si="3"/>
        <v>13</v>
      </c>
      <c r="I44" s="24" t="str">
        <f t="shared" si="3"/>
        <v>＝</v>
      </c>
      <c r="J44" s="25" t="str">
        <f t="shared" si="4"/>
        <v>27･･･5</v>
      </c>
    </row>
    <row r="45" spans="5:10" ht="27" customHeight="1">
      <c r="E45" s="23" t="s">
        <v>54</v>
      </c>
      <c r="F45" s="24">
        <f t="shared" si="3"/>
        <v>828</v>
      </c>
      <c r="G45" s="24" t="str">
        <f t="shared" si="3"/>
        <v>÷</v>
      </c>
      <c r="H45" s="24">
        <f t="shared" si="3"/>
        <v>70</v>
      </c>
      <c r="I45" s="24" t="str">
        <f t="shared" si="3"/>
        <v>＝</v>
      </c>
      <c r="J45" s="25" t="str">
        <f t="shared" si="4"/>
        <v>11･･･58</v>
      </c>
    </row>
    <row r="46" spans="5:10" ht="27" customHeight="1">
      <c r="E46" s="23" t="s">
        <v>55</v>
      </c>
      <c r="F46" s="24">
        <f t="shared" si="3"/>
        <v>785</v>
      </c>
      <c r="G46" s="24" t="str">
        <f t="shared" si="3"/>
        <v>÷</v>
      </c>
      <c r="H46" s="24">
        <f t="shared" si="3"/>
        <v>68</v>
      </c>
      <c r="I46" s="24" t="str">
        <f t="shared" si="3"/>
        <v>＝</v>
      </c>
      <c r="J46" s="25" t="str">
        <f t="shared" si="4"/>
        <v>11･･･37</v>
      </c>
    </row>
    <row r="47" spans="5:10" ht="27" customHeight="1">
      <c r="E47" s="23" t="s">
        <v>56</v>
      </c>
      <c r="F47" s="24">
        <f t="shared" si="3"/>
        <v>732</v>
      </c>
      <c r="G47" s="24" t="str">
        <f t="shared" si="3"/>
        <v>÷</v>
      </c>
      <c r="H47" s="24">
        <f t="shared" si="3"/>
        <v>5</v>
      </c>
      <c r="I47" s="24" t="str">
        <f t="shared" si="3"/>
        <v>＝</v>
      </c>
      <c r="J47" s="25" t="str">
        <f t="shared" si="4"/>
        <v>146･･･2</v>
      </c>
    </row>
  </sheetData>
  <sheetProtection password="E177" sheet="1" objects="1" scenarios="1"/>
  <mergeCells count="5">
    <mergeCell ref="A1:D1"/>
    <mergeCell ref="E26:L26"/>
    <mergeCell ref="E27:L27"/>
    <mergeCell ref="E1:L1"/>
    <mergeCell ref="E2:L2"/>
  </mergeCells>
  <hyperlinks>
    <hyperlink ref="N1" location="算数小テスト一覧!A1" display="→算数小テスト一覧に戻る"/>
  </hyperlink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1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7"/>
  <sheetViews>
    <sheetView zoomScale="75" zoomScaleNormal="75" workbookViewId="0" topLeftCell="A1">
      <selection activeCell="O1" sqref="O1"/>
    </sheetView>
  </sheetViews>
  <sheetFormatPr defaultColWidth="9.00390625" defaultRowHeight="27" customHeight="1"/>
  <cols>
    <col min="1" max="5" width="3.875" style="22" customWidth="1"/>
    <col min="6" max="6" width="9.00390625" style="26" customWidth="1"/>
    <col min="7" max="7" width="10.00390625" style="24" customWidth="1"/>
    <col min="8" max="8" width="5.00390625" style="24" customWidth="1"/>
    <col min="9" max="9" width="10.00390625" style="24" customWidth="1"/>
    <col min="10" max="10" width="5.00390625" style="24" customWidth="1"/>
    <col min="11" max="11" width="18.00390625" style="24" customWidth="1"/>
    <col min="12" max="12" width="9.125" style="22" customWidth="1"/>
    <col min="13" max="14" width="9.00390625" style="22" customWidth="1"/>
    <col min="15" max="15" width="27.00390625" style="12" customWidth="1"/>
    <col min="16" max="16384" width="9.00390625" style="22" customWidth="1"/>
  </cols>
  <sheetData>
    <row r="1" spans="1:17" ht="27" customHeight="1">
      <c r="A1" s="146" t="s">
        <v>98</v>
      </c>
      <c r="B1" s="146"/>
      <c r="C1" s="146"/>
      <c r="D1" s="146"/>
      <c r="E1" s="147"/>
      <c r="F1" s="150" t="s">
        <v>177</v>
      </c>
      <c r="G1" s="151"/>
      <c r="H1" s="151"/>
      <c r="I1" s="151"/>
      <c r="J1" s="151"/>
      <c r="K1" s="151"/>
      <c r="L1" s="151"/>
      <c r="M1" s="151"/>
      <c r="O1" s="106" t="s">
        <v>313</v>
      </c>
      <c r="Q1" s="24"/>
    </row>
    <row r="2" spans="1:17" ht="27" customHeight="1">
      <c r="A2" s="34"/>
      <c r="B2" s="34"/>
      <c r="C2" s="34" t="s">
        <v>178</v>
      </c>
      <c r="D2" s="34" t="s">
        <v>172</v>
      </c>
      <c r="E2" s="34" t="s">
        <v>173</v>
      </c>
      <c r="F2" s="160" t="s">
        <v>106</v>
      </c>
      <c r="G2" s="161"/>
      <c r="H2" s="161"/>
      <c r="I2" s="161"/>
      <c r="J2" s="161"/>
      <c r="K2" s="161"/>
      <c r="L2" s="161"/>
      <c r="M2" s="161"/>
      <c r="Q2" s="24"/>
    </row>
    <row r="3" spans="1:17" ht="27" customHeight="1">
      <c r="A3" s="35">
        <f>RANDBETWEEN(1000,9999)</f>
        <v>8116</v>
      </c>
      <c r="B3" s="35">
        <f>RANDBETWEEN(1,99)</f>
        <v>84</v>
      </c>
      <c r="C3" s="35">
        <f aca="true" t="shared" si="0" ref="C3:C22">MOD(A3,B3)</f>
        <v>52</v>
      </c>
      <c r="D3" s="35">
        <f aca="true" t="shared" si="1" ref="D3:D22">IF(C3=0,A3,A3-C3)</f>
        <v>8064</v>
      </c>
      <c r="E3" s="35">
        <f aca="true" t="shared" si="2" ref="E3:E22">D3/B3</f>
        <v>96</v>
      </c>
      <c r="F3" s="23" t="s">
        <v>57</v>
      </c>
      <c r="G3" s="24">
        <f aca="true" t="shared" si="3" ref="G3:G22">D3</f>
        <v>8064</v>
      </c>
      <c r="H3" s="24" t="s">
        <v>176</v>
      </c>
      <c r="I3" s="24">
        <f aca="true" t="shared" si="4" ref="I3:I22">B3</f>
        <v>84</v>
      </c>
      <c r="J3" s="24" t="s">
        <v>7</v>
      </c>
      <c r="K3" s="25"/>
      <c r="Q3" s="24"/>
    </row>
    <row r="4" spans="1:17" ht="27" customHeight="1">
      <c r="A4" s="35">
        <f>RANDBETWEEN(1000,9999)</f>
        <v>7971</v>
      </c>
      <c r="B4" s="35">
        <f>RANDBETWEEN(1,99)</f>
        <v>14</v>
      </c>
      <c r="C4" s="35">
        <f t="shared" si="0"/>
        <v>5</v>
      </c>
      <c r="D4" s="35">
        <f t="shared" si="1"/>
        <v>7966</v>
      </c>
      <c r="E4" s="35">
        <f>D4/B4</f>
        <v>569</v>
      </c>
      <c r="F4" s="23" t="s">
        <v>38</v>
      </c>
      <c r="G4" s="24">
        <f t="shared" si="3"/>
        <v>7966</v>
      </c>
      <c r="H4" s="24" t="s">
        <v>176</v>
      </c>
      <c r="I4" s="24">
        <f t="shared" si="4"/>
        <v>14</v>
      </c>
      <c r="J4" s="24" t="s">
        <v>7</v>
      </c>
      <c r="K4" s="25"/>
      <c r="Q4" s="24"/>
    </row>
    <row r="5" spans="1:17" ht="27" customHeight="1">
      <c r="A5" s="35">
        <f>RANDBETWEEN(1000,9999)</f>
        <v>2556</v>
      </c>
      <c r="B5" s="35">
        <f>RANDBETWEEN(1,99)</f>
        <v>89</v>
      </c>
      <c r="C5" s="35">
        <f t="shared" si="0"/>
        <v>64</v>
      </c>
      <c r="D5" s="35">
        <f t="shared" si="1"/>
        <v>2492</v>
      </c>
      <c r="E5" s="35">
        <f t="shared" si="2"/>
        <v>28</v>
      </c>
      <c r="F5" s="23" t="s">
        <v>39</v>
      </c>
      <c r="G5" s="24">
        <f t="shared" si="3"/>
        <v>2492</v>
      </c>
      <c r="H5" s="24" t="s">
        <v>176</v>
      </c>
      <c r="I5" s="24">
        <f t="shared" si="4"/>
        <v>89</v>
      </c>
      <c r="J5" s="24" t="s">
        <v>7</v>
      </c>
      <c r="K5" s="25"/>
      <c r="Q5" s="24"/>
    </row>
    <row r="6" spans="1:17" ht="27" customHeight="1">
      <c r="A6" s="35">
        <f>RANDBETWEEN(1000,9999)</f>
        <v>2349</v>
      </c>
      <c r="B6" s="35">
        <f>RANDBETWEEN(1,99)</f>
        <v>69</v>
      </c>
      <c r="C6" s="35">
        <f t="shared" si="0"/>
        <v>3</v>
      </c>
      <c r="D6" s="35">
        <f t="shared" si="1"/>
        <v>2346</v>
      </c>
      <c r="E6" s="35">
        <f t="shared" si="2"/>
        <v>34</v>
      </c>
      <c r="F6" s="23" t="s">
        <v>40</v>
      </c>
      <c r="G6" s="24">
        <f t="shared" si="3"/>
        <v>2346</v>
      </c>
      <c r="H6" s="24" t="s">
        <v>176</v>
      </c>
      <c r="I6" s="24">
        <f t="shared" si="4"/>
        <v>69</v>
      </c>
      <c r="J6" s="24" t="s">
        <v>7</v>
      </c>
      <c r="K6" s="25"/>
      <c r="Q6" s="24"/>
    </row>
    <row r="7" spans="1:17" ht="27" customHeight="1">
      <c r="A7" s="35">
        <f>RANDBETWEEN(1000,9999)</f>
        <v>2870</v>
      </c>
      <c r="B7" s="35">
        <f>RANDBETWEEN(1,99)</f>
        <v>2</v>
      </c>
      <c r="C7" s="35">
        <f t="shared" si="0"/>
        <v>0</v>
      </c>
      <c r="D7" s="35">
        <f t="shared" si="1"/>
        <v>2870</v>
      </c>
      <c r="E7" s="35">
        <f t="shared" si="2"/>
        <v>1435</v>
      </c>
      <c r="F7" s="23" t="s">
        <v>41</v>
      </c>
      <c r="G7" s="24">
        <f t="shared" si="3"/>
        <v>2870</v>
      </c>
      <c r="H7" s="24" t="s">
        <v>176</v>
      </c>
      <c r="I7" s="24">
        <f t="shared" si="4"/>
        <v>2</v>
      </c>
      <c r="J7" s="24" t="s">
        <v>7</v>
      </c>
      <c r="K7" s="25"/>
      <c r="Q7" s="24"/>
    </row>
    <row r="8" spans="1:17" ht="27" customHeight="1">
      <c r="A8" s="35">
        <f>RANDBETWEEN(1000,9999)</f>
        <v>2219</v>
      </c>
      <c r="B8" s="35">
        <f>RANDBETWEEN(1,99)</f>
        <v>9</v>
      </c>
      <c r="C8" s="35">
        <f t="shared" si="0"/>
        <v>5</v>
      </c>
      <c r="D8" s="35">
        <f t="shared" si="1"/>
        <v>2214</v>
      </c>
      <c r="E8" s="35">
        <f t="shared" si="2"/>
        <v>246</v>
      </c>
      <c r="F8" s="23" t="s">
        <v>42</v>
      </c>
      <c r="G8" s="24">
        <f t="shared" si="3"/>
        <v>2214</v>
      </c>
      <c r="H8" s="24" t="s">
        <v>176</v>
      </c>
      <c r="I8" s="24">
        <f t="shared" si="4"/>
        <v>9</v>
      </c>
      <c r="J8" s="24" t="s">
        <v>7</v>
      </c>
      <c r="K8" s="25"/>
      <c r="Q8" s="24"/>
    </row>
    <row r="9" spans="1:17" ht="27" customHeight="1">
      <c r="A9" s="35">
        <f>RANDBETWEEN(1000,9999)</f>
        <v>2883</v>
      </c>
      <c r="B9" s="35">
        <f>RANDBETWEEN(1,99)</f>
        <v>42</v>
      </c>
      <c r="C9" s="35">
        <f t="shared" si="0"/>
        <v>27</v>
      </c>
      <c r="D9" s="35">
        <f t="shared" si="1"/>
        <v>2856</v>
      </c>
      <c r="E9" s="35">
        <f t="shared" si="2"/>
        <v>68</v>
      </c>
      <c r="F9" s="23" t="s">
        <v>43</v>
      </c>
      <c r="G9" s="24">
        <f t="shared" si="3"/>
        <v>2856</v>
      </c>
      <c r="H9" s="24" t="s">
        <v>176</v>
      </c>
      <c r="I9" s="24">
        <f t="shared" si="4"/>
        <v>42</v>
      </c>
      <c r="J9" s="24" t="s">
        <v>7</v>
      </c>
      <c r="K9" s="25"/>
      <c r="Q9" s="24"/>
    </row>
    <row r="10" spans="1:17" ht="27" customHeight="1">
      <c r="A10" s="35">
        <f>RANDBETWEEN(1000,9999)</f>
        <v>6722</v>
      </c>
      <c r="B10" s="35">
        <f>RANDBETWEEN(1,99)</f>
        <v>47</v>
      </c>
      <c r="C10" s="35">
        <f t="shared" si="0"/>
        <v>1</v>
      </c>
      <c r="D10" s="35">
        <f t="shared" si="1"/>
        <v>6721</v>
      </c>
      <c r="E10" s="35">
        <f t="shared" si="2"/>
        <v>143</v>
      </c>
      <c r="F10" s="23" t="s">
        <v>44</v>
      </c>
      <c r="G10" s="24">
        <f t="shared" si="3"/>
        <v>6721</v>
      </c>
      <c r="H10" s="24" t="s">
        <v>176</v>
      </c>
      <c r="I10" s="24">
        <f t="shared" si="4"/>
        <v>47</v>
      </c>
      <c r="J10" s="24" t="s">
        <v>7</v>
      </c>
      <c r="K10" s="25"/>
      <c r="Q10" s="24"/>
    </row>
    <row r="11" spans="1:11" ht="27" customHeight="1">
      <c r="A11" s="35">
        <f>RANDBETWEEN(1000,9999)</f>
        <v>6075</v>
      </c>
      <c r="B11" s="35">
        <f>RANDBETWEEN(1,99)</f>
        <v>14</v>
      </c>
      <c r="C11" s="35">
        <f t="shared" si="0"/>
        <v>13</v>
      </c>
      <c r="D11" s="35">
        <f t="shared" si="1"/>
        <v>6062</v>
      </c>
      <c r="E11" s="35">
        <f t="shared" si="2"/>
        <v>433</v>
      </c>
      <c r="F11" s="23" t="s">
        <v>45</v>
      </c>
      <c r="G11" s="24">
        <f t="shared" si="3"/>
        <v>6062</v>
      </c>
      <c r="H11" s="24" t="s">
        <v>176</v>
      </c>
      <c r="I11" s="24">
        <f t="shared" si="4"/>
        <v>14</v>
      </c>
      <c r="J11" s="24" t="s">
        <v>7</v>
      </c>
      <c r="K11" s="25"/>
    </row>
    <row r="12" spans="1:11" ht="27" customHeight="1">
      <c r="A12" s="35">
        <f>RANDBETWEEN(1000,9999)</f>
        <v>8186</v>
      </c>
      <c r="B12" s="35">
        <f>RANDBETWEEN(1,99)</f>
        <v>35</v>
      </c>
      <c r="C12" s="35">
        <f t="shared" si="0"/>
        <v>31</v>
      </c>
      <c r="D12" s="35">
        <f t="shared" si="1"/>
        <v>8155</v>
      </c>
      <c r="E12" s="35">
        <f t="shared" si="2"/>
        <v>233</v>
      </c>
      <c r="F12" s="23" t="s">
        <v>46</v>
      </c>
      <c r="G12" s="24">
        <f t="shared" si="3"/>
        <v>8155</v>
      </c>
      <c r="H12" s="24" t="s">
        <v>176</v>
      </c>
      <c r="I12" s="24">
        <f t="shared" si="4"/>
        <v>35</v>
      </c>
      <c r="J12" s="24" t="s">
        <v>7</v>
      </c>
      <c r="K12" s="25"/>
    </row>
    <row r="13" spans="1:11" ht="27" customHeight="1">
      <c r="A13" s="35">
        <f>RANDBETWEEN(1000,9999)</f>
        <v>2569</v>
      </c>
      <c r="B13" s="35">
        <f>RANDBETWEEN(1,99)</f>
        <v>92</v>
      </c>
      <c r="C13" s="35">
        <f t="shared" si="0"/>
        <v>85</v>
      </c>
      <c r="D13" s="35">
        <f t="shared" si="1"/>
        <v>2484</v>
      </c>
      <c r="E13" s="35">
        <f t="shared" si="2"/>
        <v>27</v>
      </c>
      <c r="F13" s="23" t="s">
        <v>47</v>
      </c>
      <c r="G13" s="24">
        <f t="shared" si="3"/>
        <v>2484</v>
      </c>
      <c r="H13" s="24" t="s">
        <v>176</v>
      </c>
      <c r="I13" s="24">
        <f t="shared" si="4"/>
        <v>92</v>
      </c>
      <c r="J13" s="24" t="s">
        <v>7</v>
      </c>
      <c r="K13" s="25"/>
    </row>
    <row r="14" spans="1:11" ht="27" customHeight="1">
      <c r="A14" s="35">
        <f>RANDBETWEEN(1000,9999)</f>
        <v>2670</v>
      </c>
      <c r="B14" s="35">
        <f>RANDBETWEEN(1,99)</f>
        <v>60</v>
      </c>
      <c r="C14" s="35">
        <f t="shared" si="0"/>
        <v>30</v>
      </c>
      <c r="D14" s="35">
        <f t="shared" si="1"/>
        <v>2640</v>
      </c>
      <c r="E14" s="35">
        <f t="shared" si="2"/>
        <v>44</v>
      </c>
      <c r="F14" s="23" t="s">
        <v>48</v>
      </c>
      <c r="G14" s="24">
        <f t="shared" si="3"/>
        <v>2640</v>
      </c>
      <c r="H14" s="24" t="s">
        <v>176</v>
      </c>
      <c r="I14" s="24">
        <f t="shared" si="4"/>
        <v>60</v>
      </c>
      <c r="J14" s="24" t="s">
        <v>7</v>
      </c>
      <c r="K14" s="25"/>
    </row>
    <row r="15" spans="1:11" ht="27" customHeight="1">
      <c r="A15" s="35">
        <f>RANDBETWEEN(1000,9999)</f>
        <v>9792</v>
      </c>
      <c r="B15" s="35">
        <f>RANDBETWEEN(1,99)</f>
        <v>52</v>
      </c>
      <c r="C15" s="35">
        <f t="shared" si="0"/>
        <v>16</v>
      </c>
      <c r="D15" s="35">
        <f t="shared" si="1"/>
        <v>9776</v>
      </c>
      <c r="E15" s="35">
        <f t="shared" si="2"/>
        <v>188</v>
      </c>
      <c r="F15" s="23" t="s">
        <v>49</v>
      </c>
      <c r="G15" s="24">
        <f t="shared" si="3"/>
        <v>9776</v>
      </c>
      <c r="H15" s="24" t="s">
        <v>176</v>
      </c>
      <c r="I15" s="24">
        <f t="shared" si="4"/>
        <v>52</v>
      </c>
      <c r="J15" s="24" t="s">
        <v>7</v>
      </c>
      <c r="K15" s="25"/>
    </row>
    <row r="16" spans="1:11" ht="27" customHeight="1">
      <c r="A16" s="35">
        <f>RANDBETWEEN(1000,9999)</f>
        <v>8526</v>
      </c>
      <c r="B16" s="35">
        <f>RANDBETWEEN(1,99)</f>
        <v>81</v>
      </c>
      <c r="C16" s="35">
        <f t="shared" si="0"/>
        <v>21</v>
      </c>
      <c r="D16" s="35">
        <f t="shared" si="1"/>
        <v>8505</v>
      </c>
      <c r="E16" s="35">
        <f t="shared" si="2"/>
        <v>105</v>
      </c>
      <c r="F16" s="23" t="s">
        <v>50</v>
      </c>
      <c r="G16" s="24">
        <f t="shared" si="3"/>
        <v>8505</v>
      </c>
      <c r="H16" s="24" t="s">
        <v>176</v>
      </c>
      <c r="I16" s="24">
        <f t="shared" si="4"/>
        <v>81</v>
      </c>
      <c r="J16" s="24" t="s">
        <v>7</v>
      </c>
      <c r="K16" s="25"/>
    </row>
    <row r="17" spans="1:11" ht="27" customHeight="1">
      <c r="A17" s="35">
        <f>RANDBETWEEN(1000,9999)</f>
        <v>8641</v>
      </c>
      <c r="B17" s="35">
        <f>RANDBETWEEN(1,99)</f>
        <v>41</v>
      </c>
      <c r="C17" s="35">
        <f t="shared" si="0"/>
        <v>31</v>
      </c>
      <c r="D17" s="35">
        <f t="shared" si="1"/>
        <v>8610</v>
      </c>
      <c r="E17" s="35">
        <f t="shared" si="2"/>
        <v>210</v>
      </c>
      <c r="F17" s="23" t="s">
        <v>51</v>
      </c>
      <c r="G17" s="24">
        <f t="shared" si="3"/>
        <v>8610</v>
      </c>
      <c r="H17" s="24" t="s">
        <v>176</v>
      </c>
      <c r="I17" s="24">
        <f t="shared" si="4"/>
        <v>41</v>
      </c>
      <c r="J17" s="24" t="s">
        <v>7</v>
      </c>
      <c r="K17" s="25"/>
    </row>
    <row r="18" spans="1:11" ht="27" customHeight="1">
      <c r="A18" s="35">
        <f>RANDBETWEEN(1000,9999)</f>
        <v>5785</v>
      </c>
      <c r="B18" s="35">
        <f>RANDBETWEEN(1,99)</f>
        <v>6</v>
      </c>
      <c r="C18" s="35">
        <f t="shared" si="0"/>
        <v>1</v>
      </c>
      <c r="D18" s="35">
        <f t="shared" si="1"/>
        <v>5784</v>
      </c>
      <c r="E18" s="35">
        <f t="shared" si="2"/>
        <v>964</v>
      </c>
      <c r="F18" s="23" t="s">
        <v>52</v>
      </c>
      <c r="G18" s="24">
        <f t="shared" si="3"/>
        <v>5784</v>
      </c>
      <c r="H18" s="24" t="s">
        <v>176</v>
      </c>
      <c r="I18" s="24">
        <f t="shared" si="4"/>
        <v>6</v>
      </c>
      <c r="J18" s="24" t="s">
        <v>7</v>
      </c>
      <c r="K18" s="25"/>
    </row>
    <row r="19" spans="1:11" ht="27" customHeight="1">
      <c r="A19" s="35">
        <f>RANDBETWEEN(1000,9999)</f>
        <v>1864</v>
      </c>
      <c r="B19" s="35">
        <f>RANDBETWEEN(1,99)</f>
        <v>75</v>
      </c>
      <c r="C19" s="35">
        <f t="shared" si="0"/>
        <v>64</v>
      </c>
      <c r="D19" s="35">
        <f t="shared" si="1"/>
        <v>1800</v>
      </c>
      <c r="E19" s="35">
        <f t="shared" si="2"/>
        <v>24</v>
      </c>
      <c r="F19" s="23" t="s">
        <v>53</v>
      </c>
      <c r="G19" s="24">
        <f t="shared" si="3"/>
        <v>1800</v>
      </c>
      <c r="H19" s="24" t="s">
        <v>176</v>
      </c>
      <c r="I19" s="24">
        <f t="shared" si="4"/>
        <v>75</v>
      </c>
      <c r="J19" s="24" t="s">
        <v>7</v>
      </c>
      <c r="K19" s="25"/>
    </row>
    <row r="20" spans="1:11" ht="27" customHeight="1">
      <c r="A20" s="35">
        <f>RANDBETWEEN(1000,9999)</f>
        <v>3608</v>
      </c>
      <c r="B20" s="35">
        <f>RANDBETWEEN(1,99)</f>
        <v>15</v>
      </c>
      <c r="C20" s="35">
        <f t="shared" si="0"/>
        <v>8</v>
      </c>
      <c r="D20" s="35">
        <f t="shared" si="1"/>
        <v>3600</v>
      </c>
      <c r="E20" s="35">
        <f t="shared" si="2"/>
        <v>240</v>
      </c>
      <c r="F20" s="23" t="s">
        <v>54</v>
      </c>
      <c r="G20" s="24">
        <f t="shared" si="3"/>
        <v>3600</v>
      </c>
      <c r="H20" s="24" t="s">
        <v>176</v>
      </c>
      <c r="I20" s="24">
        <f t="shared" si="4"/>
        <v>15</v>
      </c>
      <c r="J20" s="24" t="s">
        <v>7</v>
      </c>
      <c r="K20" s="25"/>
    </row>
    <row r="21" spans="1:11" ht="27" customHeight="1">
      <c r="A21" s="35">
        <f>RANDBETWEEN(1000,9999)</f>
        <v>3338</v>
      </c>
      <c r="B21" s="35">
        <f>RANDBETWEEN(1,99)</f>
        <v>3</v>
      </c>
      <c r="C21" s="35">
        <f t="shared" si="0"/>
        <v>2</v>
      </c>
      <c r="D21" s="35">
        <f t="shared" si="1"/>
        <v>3336</v>
      </c>
      <c r="E21" s="35">
        <f t="shared" si="2"/>
        <v>1112</v>
      </c>
      <c r="F21" s="23" t="s">
        <v>55</v>
      </c>
      <c r="G21" s="24">
        <f t="shared" si="3"/>
        <v>3336</v>
      </c>
      <c r="H21" s="24" t="s">
        <v>176</v>
      </c>
      <c r="I21" s="24">
        <f t="shared" si="4"/>
        <v>3</v>
      </c>
      <c r="J21" s="24" t="s">
        <v>7</v>
      </c>
      <c r="K21" s="25"/>
    </row>
    <row r="22" spans="1:11" ht="27" customHeight="1">
      <c r="A22" s="35">
        <f>RANDBETWEEN(1000,9999)</f>
        <v>6631</v>
      </c>
      <c r="B22" s="35">
        <f>RANDBETWEEN(1,99)</f>
        <v>1</v>
      </c>
      <c r="C22" s="35">
        <f t="shared" si="0"/>
        <v>0</v>
      </c>
      <c r="D22" s="35">
        <f t="shared" si="1"/>
        <v>6631</v>
      </c>
      <c r="E22" s="35">
        <f t="shared" si="2"/>
        <v>6631</v>
      </c>
      <c r="F22" s="23" t="s">
        <v>56</v>
      </c>
      <c r="G22" s="24">
        <f t="shared" si="3"/>
        <v>6631</v>
      </c>
      <c r="H22" s="24" t="s">
        <v>176</v>
      </c>
      <c r="I22" s="24">
        <f t="shared" si="4"/>
        <v>1</v>
      </c>
      <c r="J22" s="24" t="s">
        <v>7</v>
      </c>
      <c r="K22" s="25"/>
    </row>
    <row r="23" spans="9:11" ht="27" customHeight="1">
      <c r="I23" s="22"/>
      <c r="J23" s="22"/>
      <c r="K23" s="22"/>
    </row>
    <row r="24" spans="10:12" ht="27" customHeight="1" thickBot="1">
      <c r="J24" s="27" t="s">
        <v>1</v>
      </c>
      <c r="K24" s="27"/>
      <c r="L24" s="36"/>
    </row>
    <row r="26" spans="6:13" ht="27" customHeight="1">
      <c r="F26" s="150" t="s">
        <v>177</v>
      </c>
      <c r="G26" s="151"/>
      <c r="H26" s="151"/>
      <c r="I26" s="151"/>
      <c r="J26" s="151"/>
      <c r="K26" s="151"/>
      <c r="L26" s="151"/>
      <c r="M26" s="151"/>
    </row>
    <row r="27" spans="6:13" ht="27" customHeight="1">
      <c r="F27" s="160" t="s">
        <v>106</v>
      </c>
      <c r="G27" s="161"/>
      <c r="H27" s="161"/>
      <c r="I27" s="161"/>
      <c r="J27" s="161"/>
      <c r="K27" s="161"/>
      <c r="L27" s="161"/>
      <c r="M27" s="161"/>
    </row>
    <row r="28" spans="6:11" ht="27" customHeight="1">
      <c r="F28" s="23" t="s">
        <v>57</v>
      </c>
      <c r="G28" s="24">
        <f aca="true" t="shared" si="5" ref="G28:J47">G3</f>
        <v>8064</v>
      </c>
      <c r="H28" s="24" t="str">
        <f t="shared" si="5"/>
        <v>÷</v>
      </c>
      <c r="I28" s="24">
        <f t="shared" si="5"/>
        <v>84</v>
      </c>
      <c r="J28" s="24" t="str">
        <f t="shared" si="5"/>
        <v>＝</v>
      </c>
      <c r="K28" s="25">
        <f aca="true" t="shared" si="6" ref="K28:K47">E3</f>
        <v>96</v>
      </c>
    </row>
    <row r="29" spans="6:11" ht="27" customHeight="1">
      <c r="F29" s="23" t="s">
        <v>38</v>
      </c>
      <c r="G29" s="24">
        <f t="shared" si="5"/>
        <v>7966</v>
      </c>
      <c r="H29" s="24" t="str">
        <f t="shared" si="5"/>
        <v>÷</v>
      </c>
      <c r="I29" s="24">
        <f t="shared" si="5"/>
        <v>14</v>
      </c>
      <c r="J29" s="24" t="str">
        <f t="shared" si="5"/>
        <v>＝</v>
      </c>
      <c r="K29" s="25">
        <f t="shared" si="6"/>
        <v>569</v>
      </c>
    </row>
    <row r="30" spans="6:11" ht="27" customHeight="1">
      <c r="F30" s="23" t="s">
        <v>39</v>
      </c>
      <c r="G30" s="24">
        <f t="shared" si="5"/>
        <v>2492</v>
      </c>
      <c r="H30" s="24" t="str">
        <f t="shared" si="5"/>
        <v>÷</v>
      </c>
      <c r="I30" s="24">
        <f t="shared" si="5"/>
        <v>89</v>
      </c>
      <c r="J30" s="24" t="str">
        <f t="shared" si="5"/>
        <v>＝</v>
      </c>
      <c r="K30" s="25">
        <f t="shared" si="6"/>
        <v>28</v>
      </c>
    </row>
    <row r="31" spans="6:11" ht="27" customHeight="1">
      <c r="F31" s="23" t="s">
        <v>40</v>
      </c>
      <c r="G31" s="24">
        <f t="shared" si="5"/>
        <v>2346</v>
      </c>
      <c r="H31" s="24" t="str">
        <f t="shared" si="5"/>
        <v>÷</v>
      </c>
      <c r="I31" s="24">
        <f t="shared" si="5"/>
        <v>69</v>
      </c>
      <c r="J31" s="24" t="str">
        <f t="shared" si="5"/>
        <v>＝</v>
      </c>
      <c r="K31" s="25">
        <f t="shared" si="6"/>
        <v>34</v>
      </c>
    </row>
    <row r="32" spans="6:11" ht="27" customHeight="1">
      <c r="F32" s="23" t="s">
        <v>41</v>
      </c>
      <c r="G32" s="24">
        <f t="shared" si="5"/>
        <v>2870</v>
      </c>
      <c r="H32" s="24" t="str">
        <f t="shared" si="5"/>
        <v>÷</v>
      </c>
      <c r="I32" s="24">
        <f t="shared" si="5"/>
        <v>2</v>
      </c>
      <c r="J32" s="24" t="str">
        <f t="shared" si="5"/>
        <v>＝</v>
      </c>
      <c r="K32" s="25">
        <f t="shared" si="6"/>
        <v>1435</v>
      </c>
    </row>
    <row r="33" spans="6:11" ht="27" customHeight="1">
      <c r="F33" s="23" t="s">
        <v>42</v>
      </c>
      <c r="G33" s="24">
        <f t="shared" si="5"/>
        <v>2214</v>
      </c>
      <c r="H33" s="24" t="str">
        <f t="shared" si="5"/>
        <v>÷</v>
      </c>
      <c r="I33" s="24">
        <f t="shared" si="5"/>
        <v>9</v>
      </c>
      <c r="J33" s="24" t="str">
        <f t="shared" si="5"/>
        <v>＝</v>
      </c>
      <c r="K33" s="25">
        <f t="shared" si="6"/>
        <v>246</v>
      </c>
    </row>
    <row r="34" spans="6:11" ht="27" customHeight="1">
      <c r="F34" s="23" t="s">
        <v>43</v>
      </c>
      <c r="G34" s="24">
        <f t="shared" si="5"/>
        <v>2856</v>
      </c>
      <c r="H34" s="24" t="str">
        <f t="shared" si="5"/>
        <v>÷</v>
      </c>
      <c r="I34" s="24">
        <f t="shared" si="5"/>
        <v>42</v>
      </c>
      <c r="J34" s="24" t="str">
        <f t="shared" si="5"/>
        <v>＝</v>
      </c>
      <c r="K34" s="25">
        <f t="shared" si="6"/>
        <v>68</v>
      </c>
    </row>
    <row r="35" spans="6:11" ht="27" customHeight="1">
      <c r="F35" s="23" t="s">
        <v>44</v>
      </c>
      <c r="G35" s="24">
        <f t="shared" si="5"/>
        <v>6721</v>
      </c>
      <c r="H35" s="24" t="str">
        <f t="shared" si="5"/>
        <v>÷</v>
      </c>
      <c r="I35" s="24">
        <f t="shared" si="5"/>
        <v>47</v>
      </c>
      <c r="J35" s="24" t="str">
        <f t="shared" si="5"/>
        <v>＝</v>
      </c>
      <c r="K35" s="25">
        <f t="shared" si="6"/>
        <v>143</v>
      </c>
    </row>
    <row r="36" spans="6:11" ht="27" customHeight="1">
      <c r="F36" s="23" t="s">
        <v>45</v>
      </c>
      <c r="G36" s="24">
        <f t="shared" si="5"/>
        <v>6062</v>
      </c>
      <c r="H36" s="24" t="str">
        <f t="shared" si="5"/>
        <v>÷</v>
      </c>
      <c r="I36" s="24">
        <f t="shared" si="5"/>
        <v>14</v>
      </c>
      <c r="J36" s="24" t="str">
        <f t="shared" si="5"/>
        <v>＝</v>
      </c>
      <c r="K36" s="25">
        <f t="shared" si="6"/>
        <v>433</v>
      </c>
    </row>
    <row r="37" spans="6:11" ht="27" customHeight="1">
      <c r="F37" s="23" t="s">
        <v>46</v>
      </c>
      <c r="G37" s="24">
        <f t="shared" si="5"/>
        <v>8155</v>
      </c>
      <c r="H37" s="24" t="str">
        <f t="shared" si="5"/>
        <v>÷</v>
      </c>
      <c r="I37" s="24">
        <f t="shared" si="5"/>
        <v>35</v>
      </c>
      <c r="J37" s="24" t="str">
        <f t="shared" si="5"/>
        <v>＝</v>
      </c>
      <c r="K37" s="25">
        <f t="shared" si="6"/>
        <v>233</v>
      </c>
    </row>
    <row r="38" spans="6:11" ht="27" customHeight="1">
      <c r="F38" s="23" t="s">
        <v>47</v>
      </c>
      <c r="G38" s="24">
        <f t="shared" si="5"/>
        <v>2484</v>
      </c>
      <c r="H38" s="24" t="str">
        <f t="shared" si="5"/>
        <v>÷</v>
      </c>
      <c r="I38" s="24">
        <f t="shared" si="5"/>
        <v>92</v>
      </c>
      <c r="J38" s="24" t="str">
        <f t="shared" si="5"/>
        <v>＝</v>
      </c>
      <c r="K38" s="25">
        <f t="shared" si="6"/>
        <v>27</v>
      </c>
    </row>
    <row r="39" spans="6:12" ht="27" customHeight="1">
      <c r="F39" s="23" t="s">
        <v>48</v>
      </c>
      <c r="G39" s="24">
        <f t="shared" si="5"/>
        <v>2640</v>
      </c>
      <c r="H39" s="24" t="str">
        <f t="shared" si="5"/>
        <v>÷</v>
      </c>
      <c r="I39" s="24">
        <f t="shared" si="5"/>
        <v>60</v>
      </c>
      <c r="J39" s="24" t="str">
        <f t="shared" si="5"/>
        <v>＝</v>
      </c>
      <c r="K39" s="25">
        <f t="shared" si="6"/>
        <v>44</v>
      </c>
      <c r="L39" s="36"/>
    </row>
    <row r="40" spans="6:12" ht="27" customHeight="1">
      <c r="F40" s="23" t="s">
        <v>49</v>
      </c>
      <c r="G40" s="24">
        <f t="shared" si="5"/>
        <v>9776</v>
      </c>
      <c r="H40" s="24" t="str">
        <f t="shared" si="5"/>
        <v>÷</v>
      </c>
      <c r="I40" s="24">
        <f t="shared" si="5"/>
        <v>52</v>
      </c>
      <c r="J40" s="24" t="str">
        <f t="shared" si="5"/>
        <v>＝</v>
      </c>
      <c r="K40" s="25">
        <f t="shared" si="6"/>
        <v>188</v>
      </c>
      <c r="L40" s="36"/>
    </row>
    <row r="41" spans="6:11" ht="27" customHeight="1">
      <c r="F41" s="23" t="s">
        <v>50</v>
      </c>
      <c r="G41" s="24">
        <f t="shared" si="5"/>
        <v>8505</v>
      </c>
      <c r="H41" s="24" t="str">
        <f t="shared" si="5"/>
        <v>÷</v>
      </c>
      <c r="I41" s="24">
        <f t="shared" si="5"/>
        <v>81</v>
      </c>
      <c r="J41" s="24" t="str">
        <f t="shared" si="5"/>
        <v>＝</v>
      </c>
      <c r="K41" s="25">
        <f t="shared" si="6"/>
        <v>105</v>
      </c>
    </row>
    <row r="42" spans="6:11" ht="27" customHeight="1">
      <c r="F42" s="23" t="s">
        <v>51</v>
      </c>
      <c r="G42" s="24">
        <f t="shared" si="5"/>
        <v>8610</v>
      </c>
      <c r="H42" s="24" t="str">
        <f t="shared" si="5"/>
        <v>÷</v>
      </c>
      <c r="I42" s="24">
        <f t="shared" si="5"/>
        <v>41</v>
      </c>
      <c r="J42" s="24" t="str">
        <f t="shared" si="5"/>
        <v>＝</v>
      </c>
      <c r="K42" s="25">
        <f t="shared" si="6"/>
        <v>210</v>
      </c>
    </row>
    <row r="43" spans="6:11" ht="27" customHeight="1">
      <c r="F43" s="23" t="s">
        <v>52</v>
      </c>
      <c r="G43" s="24">
        <f t="shared" si="5"/>
        <v>5784</v>
      </c>
      <c r="H43" s="24" t="str">
        <f t="shared" si="5"/>
        <v>÷</v>
      </c>
      <c r="I43" s="24">
        <f t="shared" si="5"/>
        <v>6</v>
      </c>
      <c r="J43" s="24" t="str">
        <f t="shared" si="5"/>
        <v>＝</v>
      </c>
      <c r="K43" s="25">
        <f t="shared" si="6"/>
        <v>964</v>
      </c>
    </row>
    <row r="44" spans="6:11" ht="27" customHeight="1">
      <c r="F44" s="23" t="s">
        <v>53</v>
      </c>
      <c r="G44" s="24">
        <f t="shared" si="5"/>
        <v>1800</v>
      </c>
      <c r="H44" s="24" t="str">
        <f t="shared" si="5"/>
        <v>÷</v>
      </c>
      <c r="I44" s="24">
        <f t="shared" si="5"/>
        <v>75</v>
      </c>
      <c r="J44" s="24" t="str">
        <f t="shared" si="5"/>
        <v>＝</v>
      </c>
      <c r="K44" s="25">
        <f t="shared" si="6"/>
        <v>24</v>
      </c>
    </row>
    <row r="45" spans="6:11" ht="27" customHeight="1">
      <c r="F45" s="23" t="s">
        <v>54</v>
      </c>
      <c r="G45" s="24">
        <f t="shared" si="5"/>
        <v>3600</v>
      </c>
      <c r="H45" s="24" t="str">
        <f t="shared" si="5"/>
        <v>÷</v>
      </c>
      <c r="I45" s="24">
        <f t="shared" si="5"/>
        <v>15</v>
      </c>
      <c r="J45" s="24" t="str">
        <f t="shared" si="5"/>
        <v>＝</v>
      </c>
      <c r="K45" s="25">
        <f t="shared" si="6"/>
        <v>240</v>
      </c>
    </row>
    <row r="46" spans="6:11" ht="27" customHeight="1">
      <c r="F46" s="23" t="s">
        <v>55</v>
      </c>
      <c r="G46" s="24">
        <f t="shared" si="5"/>
        <v>3336</v>
      </c>
      <c r="H46" s="24" t="str">
        <f t="shared" si="5"/>
        <v>÷</v>
      </c>
      <c r="I46" s="24">
        <f t="shared" si="5"/>
        <v>3</v>
      </c>
      <c r="J46" s="24" t="str">
        <f t="shared" si="5"/>
        <v>＝</v>
      </c>
      <c r="K46" s="25">
        <f t="shared" si="6"/>
        <v>1112</v>
      </c>
    </row>
    <row r="47" spans="6:11" ht="27" customHeight="1">
      <c r="F47" s="23" t="s">
        <v>56</v>
      </c>
      <c r="G47" s="24">
        <f t="shared" si="5"/>
        <v>6631</v>
      </c>
      <c r="H47" s="24" t="str">
        <f t="shared" si="5"/>
        <v>÷</v>
      </c>
      <c r="I47" s="24">
        <f t="shared" si="5"/>
        <v>1</v>
      </c>
      <c r="J47" s="24" t="str">
        <f t="shared" si="5"/>
        <v>＝</v>
      </c>
      <c r="K47" s="25">
        <f t="shared" si="6"/>
        <v>6631</v>
      </c>
    </row>
  </sheetData>
  <sheetProtection password="E177" sheet="1" objects="1" scenarios="1"/>
  <mergeCells count="5">
    <mergeCell ref="A1:E1"/>
    <mergeCell ref="F26:M26"/>
    <mergeCell ref="F27:M27"/>
    <mergeCell ref="F1:M1"/>
    <mergeCell ref="F2:M2"/>
  </mergeCells>
  <hyperlinks>
    <hyperlink ref="O1" location="算数小テスト一覧!A1" display="→算数小テスト一覧に戻る"/>
  </hyperlink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1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7"/>
  <sheetViews>
    <sheetView zoomScale="75" zoomScaleNormal="75" workbookViewId="0" topLeftCell="A1">
      <selection activeCell="N1" sqref="N1"/>
    </sheetView>
  </sheetViews>
  <sheetFormatPr defaultColWidth="9.00390625" defaultRowHeight="27" customHeight="1"/>
  <cols>
    <col min="1" max="4" width="4.875" style="22" customWidth="1"/>
    <col min="5" max="5" width="9.00390625" style="26" customWidth="1"/>
    <col min="6" max="6" width="10.00390625" style="24" customWidth="1"/>
    <col min="7" max="7" width="5.00390625" style="24" customWidth="1"/>
    <col min="8" max="8" width="10.00390625" style="24" customWidth="1"/>
    <col min="9" max="9" width="5.00390625" style="24" customWidth="1"/>
    <col min="10" max="10" width="18.00390625" style="24" customWidth="1"/>
    <col min="11" max="11" width="9.125" style="22" customWidth="1"/>
    <col min="12" max="13" width="9.00390625" style="22" customWidth="1"/>
    <col min="14" max="14" width="27.00390625" style="12" customWidth="1"/>
    <col min="15" max="16384" width="9.00390625" style="22" customWidth="1"/>
  </cols>
  <sheetData>
    <row r="1" spans="1:16" ht="27" customHeight="1">
      <c r="A1" s="146" t="s">
        <v>98</v>
      </c>
      <c r="B1" s="146"/>
      <c r="C1" s="146"/>
      <c r="D1" s="146"/>
      <c r="E1" s="150" t="s">
        <v>181</v>
      </c>
      <c r="F1" s="151"/>
      <c r="G1" s="151"/>
      <c r="H1" s="151"/>
      <c r="I1" s="151"/>
      <c r="J1" s="151"/>
      <c r="K1" s="151"/>
      <c r="L1" s="151"/>
      <c r="N1" s="106" t="s">
        <v>313</v>
      </c>
      <c r="P1" s="24"/>
    </row>
    <row r="2" spans="1:16" ht="27" customHeight="1">
      <c r="A2" s="34"/>
      <c r="B2" s="34"/>
      <c r="C2" s="34" t="s">
        <v>173</v>
      </c>
      <c r="D2" s="34" t="s">
        <v>182</v>
      </c>
      <c r="E2" s="160" t="s">
        <v>180</v>
      </c>
      <c r="F2" s="161"/>
      <c r="G2" s="161"/>
      <c r="H2" s="161"/>
      <c r="I2" s="161"/>
      <c r="J2" s="161"/>
      <c r="K2" s="161"/>
      <c r="L2" s="161"/>
      <c r="P2" s="24"/>
    </row>
    <row r="3" spans="1:16" ht="27" customHeight="1">
      <c r="A3" s="35">
        <f>RANDBETWEEN(1000,9999)</f>
        <v>1111</v>
      </c>
      <c r="B3" s="35">
        <f>RANDBETWEEN(1,99)</f>
        <v>99</v>
      </c>
      <c r="C3" s="35">
        <f>QUOTIENT(A3,B3)</f>
        <v>11</v>
      </c>
      <c r="D3" s="35">
        <f aca="true" t="shared" si="0" ref="D3:D22">MOD(A3,B3)</f>
        <v>22</v>
      </c>
      <c r="E3" s="23" t="s">
        <v>57</v>
      </c>
      <c r="F3" s="24">
        <f aca="true" t="shared" si="1" ref="F3:F22">A3</f>
        <v>1111</v>
      </c>
      <c r="G3" s="24" t="s">
        <v>176</v>
      </c>
      <c r="H3" s="24">
        <f aca="true" t="shared" si="2" ref="H3:H22">B3</f>
        <v>99</v>
      </c>
      <c r="I3" s="24" t="s">
        <v>7</v>
      </c>
      <c r="J3" s="25"/>
      <c r="P3" s="24"/>
    </row>
    <row r="4" spans="1:16" ht="27" customHeight="1">
      <c r="A4" s="35">
        <f>RANDBETWEEN(1000,9999)</f>
        <v>5635</v>
      </c>
      <c r="B4" s="35">
        <f>RANDBETWEEN(1,99)</f>
        <v>19</v>
      </c>
      <c r="C4" s="35">
        <f>QUOTIENT(A4,B4)</f>
        <v>296</v>
      </c>
      <c r="D4" s="35">
        <f t="shared" si="0"/>
        <v>11</v>
      </c>
      <c r="E4" s="23" t="s">
        <v>38</v>
      </c>
      <c r="F4" s="24">
        <f t="shared" si="1"/>
        <v>5635</v>
      </c>
      <c r="G4" s="24" t="s">
        <v>176</v>
      </c>
      <c r="H4" s="24">
        <f t="shared" si="2"/>
        <v>19</v>
      </c>
      <c r="I4" s="24" t="s">
        <v>7</v>
      </c>
      <c r="J4" s="25"/>
      <c r="P4" s="24"/>
    </row>
    <row r="5" spans="1:16" ht="27" customHeight="1">
      <c r="A5" s="35">
        <f>RANDBETWEEN(1000,9999)</f>
        <v>9060</v>
      </c>
      <c r="B5" s="35">
        <f>RANDBETWEEN(1,99)</f>
        <v>74</v>
      </c>
      <c r="C5" s="35">
        <f>QUOTIENT(A5,B5)</f>
        <v>122</v>
      </c>
      <c r="D5" s="35">
        <f t="shared" si="0"/>
        <v>32</v>
      </c>
      <c r="E5" s="23" t="s">
        <v>39</v>
      </c>
      <c r="F5" s="24">
        <f t="shared" si="1"/>
        <v>9060</v>
      </c>
      <c r="G5" s="24" t="s">
        <v>176</v>
      </c>
      <c r="H5" s="24">
        <f t="shared" si="2"/>
        <v>74</v>
      </c>
      <c r="I5" s="24" t="s">
        <v>7</v>
      </c>
      <c r="J5" s="25"/>
      <c r="P5" s="24"/>
    </row>
    <row r="6" spans="1:16" ht="27" customHeight="1">
      <c r="A6" s="35">
        <f>RANDBETWEEN(1000,9999)</f>
        <v>3516</v>
      </c>
      <c r="B6" s="35">
        <f>RANDBETWEEN(1,99)</f>
        <v>38</v>
      </c>
      <c r="C6" s="35">
        <f>QUOTIENT(A6,B6)</f>
        <v>92</v>
      </c>
      <c r="D6" s="35">
        <f t="shared" si="0"/>
        <v>20</v>
      </c>
      <c r="E6" s="23" t="s">
        <v>40</v>
      </c>
      <c r="F6" s="24">
        <f t="shared" si="1"/>
        <v>3516</v>
      </c>
      <c r="G6" s="24" t="s">
        <v>176</v>
      </c>
      <c r="H6" s="24">
        <f t="shared" si="2"/>
        <v>38</v>
      </c>
      <c r="I6" s="24" t="s">
        <v>7</v>
      </c>
      <c r="J6" s="25"/>
      <c r="P6" s="24"/>
    </row>
    <row r="7" spans="1:16" ht="27" customHeight="1">
      <c r="A7" s="35">
        <f>RANDBETWEEN(1000,9999)</f>
        <v>7597</v>
      </c>
      <c r="B7" s="35">
        <f>RANDBETWEEN(1,99)</f>
        <v>53</v>
      </c>
      <c r="C7" s="35">
        <f>QUOTIENT(A7,B7)</f>
        <v>143</v>
      </c>
      <c r="D7" s="35">
        <f t="shared" si="0"/>
        <v>18</v>
      </c>
      <c r="E7" s="23" t="s">
        <v>41</v>
      </c>
      <c r="F7" s="24">
        <f t="shared" si="1"/>
        <v>7597</v>
      </c>
      <c r="G7" s="24" t="s">
        <v>176</v>
      </c>
      <c r="H7" s="24">
        <f t="shared" si="2"/>
        <v>53</v>
      </c>
      <c r="I7" s="24" t="s">
        <v>7</v>
      </c>
      <c r="J7" s="25"/>
      <c r="P7" s="24"/>
    </row>
    <row r="8" spans="1:16" ht="27" customHeight="1">
      <c r="A8" s="35">
        <f>RANDBETWEEN(1000,9999)</f>
        <v>8186</v>
      </c>
      <c r="B8" s="35">
        <f>RANDBETWEEN(1,99)</f>
        <v>93</v>
      </c>
      <c r="C8" s="35">
        <f>QUOTIENT(A8,B8)</f>
        <v>88</v>
      </c>
      <c r="D8" s="35">
        <f t="shared" si="0"/>
        <v>2</v>
      </c>
      <c r="E8" s="23" t="s">
        <v>42</v>
      </c>
      <c r="F8" s="24">
        <f t="shared" si="1"/>
        <v>8186</v>
      </c>
      <c r="G8" s="24" t="s">
        <v>176</v>
      </c>
      <c r="H8" s="24">
        <f t="shared" si="2"/>
        <v>93</v>
      </c>
      <c r="I8" s="24" t="s">
        <v>7</v>
      </c>
      <c r="J8" s="25"/>
      <c r="P8" s="24"/>
    </row>
    <row r="9" spans="1:16" ht="27" customHeight="1">
      <c r="A9" s="35">
        <f>RANDBETWEEN(1000,9999)</f>
        <v>4756</v>
      </c>
      <c r="B9" s="35">
        <f>RANDBETWEEN(1,99)</f>
        <v>65</v>
      </c>
      <c r="C9" s="35">
        <f>QUOTIENT(A9,B9)</f>
        <v>73</v>
      </c>
      <c r="D9" s="35">
        <f t="shared" si="0"/>
        <v>11</v>
      </c>
      <c r="E9" s="23" t="s">
        <v>43</v>
      </c>
      <c r="F9" s="24">
        <f t="shared" si="1"/>
        <v>4756</v>
      </c>
      <c r="G9" s="24" t="s">
        <v>176</v>
      </c>
      <c r="H9" s="24">
        <f t="shared" si="2"/>
        <v>65</v>
      </c>
      <c r="I9" s="24" t="s">
        <v>7</v>
      </c>
      <c r="J9" s="25"/>
      <c r="P9" s="24"/>
    </row>
    <row r="10" spans="1:16" ht="27" customHeight="1">
      <c r="A10" s="35">
        <f>RANDBETWEEN(1000,9999)</f>
        <v>5063</v>
      </c>
      <c r="B10" s="35">
        <f>RANDBETWEEN(1,99)</f>
        <v>94</v>
      </c>
      <c r="C10" s="35">
        <f>QUOTIENT(A10,B10)</f>
        <v>53</v>
      </c>
      <c r="D10" s="35">
        <f t="shared" si="0"/>
        <v>81</v>
      </c>
      <c r="E10" s="23" t="s">
        <v>44</v>
      </c>
      <c r="F10" s="24">
        <f t="shared" si="1"/>
        <v>5063</v>
      </c>
      <c r="G10" s="24" t="s">
        <v>176</v>
      </c>
      <c r="H10" s="24">
        <f t="shared" si="2"/>
        <v>94</v>
      </c>
      <c r="I10" s="24" t="s">
        <v>7</v>
      </c>
      <c r="J10" s="25"/>
      <c r="P10" s="24"/>
    </row>
    <row r="11" spans="1:10" ht="27" customHeight="1">
      <c r="A11" s="35">
        <f>RANDBETWEEN(1000,9999)</f>
        <v>8085</v>
      </c>
      <c r="B11" s="35">
        <f>RANDBETWEEN(1,99)</f>
        <v>73</v>
      </c>
      <c r="C11" s="35">
        <f>QUOTIENT(A11,B11)</f>
        <v>110</v>
      </c>
      <c r="D11" s="35">
        <f t="shared" si="0"/>
        <v>55</v>
      </c>
      <c r="E11" s="23" t="s">
        <v>45</v>
      </c>
      <c r="F11" s="24">
        <f t="shared" si="1"/>
        <v>8085</v>
      </c>
      <c r="G11" s="24" t="s">
        <v>176</v>
      </c>
      <c r="H11" s="24">
        <f t="shared" si="2"/>
        <v>73</v>
      </c>
      <c r="I11" s="24" t="s">
        <v>7</v>
      </c>
      <c r="J11" s="25"/>
    </row>
    <row r="12" spans="1:10" ht="27" customHeight="1">
      <c r="A12" s="35">
        <f>RANDBETWEEN(1000,9999)</f>
        <v>9917</v>
      </c>
      <c r="B12" s="35">
        <f>RANDBETWEEN(1,99)</f>
        <v>44</v>
      </c>
      <c r="C12" s="35">
        <f>QUOTIENT(A12,B12)</f>
        <v>225</v>
      </c>
      <c r="D12" s="35">
        <f t="shared" si="0"/>
        <v>17</v>
      </c>
      <c r="E12" s="23" t="s">
        <v>46</v>
      </c>
      <c r="F12" s="24">
        <f t="shared" si="1"/>
        <v>9917</v>
      </c>
      <c r="G12" s="24" t="s">
        <v>176</v>
      </c>
      <c r="H12" s="24">
        <f t="shared" si="2"/>
        <v>44</v>
      </c>
      <c r="I12" s="24" t="s">
        <v>7</v>
      </c>
      <c r="J12" s="25"/>
    </row>
    <row r="13" spans="1:10" ht="27" customHeight="1">
      <c r="A13" s="35">
        <f>RANDBETWEEN(1000,9999)</f>
        <v>6413</v>
      </c>
      <c r="B13" s="35">
        <f>RANDBETWEEN(1,99)</f>
        <v>17</v>
      </c>
      <c r="C13" s="35">
        <f>QUOTIENT(A13,B13)</f>
        <v>377</v>
      </c>
      <c r="D13" s="35">
        <f t="shared" si="0"/>
        <v>4</v>
      </c>
      <c r="E13" s="23" t="s">
        <v>47</v>
      </c>
      <c r="F13" s="24">
        <f t="shared" si="1"/>
        <v>6413</v>
      </c>
      <c r="G13" s="24" t="s">
        <v>176</v>
      </c>
      <c r="H13" s="24">
        <f t="shared" si="2"/>
        <v>17</v>
      </c>
      <c r="I13" s="24" t="s">
        <v>7</v>
      </c>
      <c r="J13" s="25"/>
    </row>
    <row r="14" spans="1:10" ht="27" customHeight="1">
      <c r="A14" s="35">
        <f>RANDBETWEEN(1000,9999)</f>
        <v>6335</v>
      </c>
      <c r="B14" s="35">
        <f>RANDBETWEEN(1,99)</f>
        <v>96</v>
      </c>
      <c r="C14" s="35">
        <f>QUOTIENT(A14,B14)</f>
        <v>65</v>
      </c>
      <c r="D14" s="35">
        <f t="shared" si="0"/>
        <v>95</v>
      </c>
      <c r="E14" s="23" t="s">
        <v>48</v>
      </c>
      <c r="F14" s="24">
        <f t="shared" si="1"/>
        <v>6335</v>
      </c>
      <c r="G14" s="24" t="s">
        <v>176</v>
      </c>
      <c r="H14" s="24">
        <f t="shared" si="2"/>
        <v>96</v>
      </c>
      <c r="I14" s="24" t="s">
        <v>7</v>
      </c>
      <c r="J14" s="25"/>
    </row>
    <row r="15" spans="1:10" ht="27" customHeight="1">
      <c r="A15" s="35">
        <f>RANDBETWEEN(1000,9999)</f>
        <v>9335</v>
      </c>
      <c r="B15" s="35">
        <f>RANDBETWEEN(1,99)</f>
        <v>54</v>
      </c>
      <c r="C15" s="35">
        <f>QUOTIENT(A15,B15)</f>
        <v>172</v>
      </c>
      <c r="D15" s="35">
        <f t="shared" si="0"/>
        <v>47</v>
      </c>
      <c r="E15" s="23" t="s">
        <v>49</v>
      </c>
      <c r="F15" s="24">
        <f t="shared" si="1"/>
        <v>9335</v>
      </c>
      <c r="G15" s="24" t="s">
        <v>176</v>
      </c>
      <c r="H15" s="24">
        <f t="shared" si="2"/>
        <v>54</v>
      </c>
      <c r="I15" s="24" t="s">
        <v>7</v>
      </c>
      <c r="J15" s="25"/>
    </row>
    <row r="16" spans="1:10" ht="27" customHeight="1">
      <c r="A16" s="35">
        <f>RANDBETWEEN(1000,9999)</f>
        <v>2563</v>
      </c>
      <c r="B16" s="35">
        <f>RANDBETWEEN(1,99)</f>
        <v>83</v>
      </c>
      <c r="C16" s="35">
        <f>QUOTIENT(A16,B16)</f>
        <v>30</v>
      </c>
      <c r="D16" s="35">
        <f t="shared" si="0"/>
        <v>73</v>
      </c>
      <c r="E16" s="23" t="s">
        <v>50</v>
      </c>
      <c r="F16" s="24">
        <f t="shared" si="1"/>
        <v>2563</v>
      </c>
      <c r="G16" s="24" t="s">
        <v>176</v>
      </c>
      <c r="H16" s="24">
        <f t="shared" si="2"/>
        <v>83</v>
      </c>
      <c r="I16" s="24" t="s">
        <v>7</v>
      </c>
      <c r="J16" s="25"/>
    </row>
    <row r="17" spans="1:10" ht="27" customHeight="1">
      <c r="A17" s="35">
        <f>RANDBETWEEN(1000,9999)</f>
        <v>4646</v>
      </c>
      <c r="B17" s="35">
        <f>RANDBETWEEN(1,99)</f>
        <v>11</v>
      </c>
      <c r="C17" s="35">
        <f>QUOTIENT(A17,B17)</f>
        <v>422</v>
      </c>
      <c r="D17" s="35">
        <f t="shared" si="0"/>
        <v>4</v>
      </c>
      <c r="E17" s="23" t="s">
        <v>51</v>
      </c>
      <c r="F17" s="24">
        <f t="shared" si="1"/>
        <v>4646</v>
      </c>
      <c r="G17" s="24" t="s">
        <v>176</v>
      </c>
      <c r="H17" s="24">
        <f t="shared" si="2"/>
        <v>11</v>
      </c>
      <c r="I17" s="24" t="s">
        <v>7</v>
      </c>
      <c r="J17" s="25"/>
    </row>
    <row r="18" spans="1:10" ht="27" customHeight="1">
      <c r="A18" s="35">
        <f>RANDBETWEEN(1000,9999)</f>
        <v>6741</v>
      </c>
      <c r="B18" s="35">
        <f>RANDBETWEEN(1,99)</f>
        <v>3</v>
      </c>
      <c r="C18" s="35">
        <f>QUOTIENT(A18,B18)</f>
        <v>2247</v>
      </c>
      <c r="D18" s="35">
        <f t="shared" si="0"/>
        <v>0</v>
      </c>
      <c r="E18" s="23" t="s">
        <v>52</v>
      </c>
      <c r="F18" s="24">
        <f t="shared" si="1"/>
        <v>6741</v>
      </c>
      <c r="G18" s="24" t="s">
        <v>176</v>
      </c>
      <c r="H18" s="24">
        <f t="shared" si="2"/>
        <v>3</v>
      </c>
      <c r="I18" s="24" t="s">
        <v>7</v>
      </c>
      <c r="J18" s="25"/>
    </row>
    <row r="19" spans="1:10" ht="27" customHeight="1">
      <c r="A19" s="35">
        <f>RANDBETWEEN(1000,9999)</f>
        <v>3821</v>
      </c>
      <c r="B19" s="35">
        <f>RANDBETWEEN(1,99)</f>
        <v>69</v>
      </c>
      <c r="C19" s="35">
        <f>QUOTIENT(A19,B19)</f>
        <v>55</v>
      </c>
      <c r="D19" s="35">
        <f t="shared" si="0"/>
        <v>26</v>
      </c>
      <c r="E19" s="23" t="s">
        <v>53</v>
      </c>
      <c r="F19" s="24">
        <f t="shared" si="1"/>
        <v>3821</v>
      </c>
      <c r="G19" s="24" t="s">
        <v>176</v>
      </c>
      <c r="H19" s="24">
        <f t="shared" si="2"/>
        <v>69</v>
      </c>
      <c r="I19" s="24" t="s">
        <v>7</v>
      </c>
      <c r="J19" s="25"/>
    </row>
    <row r="20" spans="1:10" ht="27" customHeight="1">
      <c r="A20" s="35">
        <f>RANDBETWEEN(1000,9999)</f>
        <v>2774</v>
      </c>
      <c r="B20" s="35">
        <f>RANDBETWEEN(1,99)</f>
        <v>18</v>
      </c>
      <c r="C20" s="35">
        <f>QUOTIENT(A20,B20)</f>
        <v>154</v>
      </c>
      <c r="D20" s="35">
        <f t="shared" si="0"/>
        <v>2</v>
      </c>
      <c r="E20" s="23" t="s">
        <v>54</v>
      </c>
      <c r="F20" s="24">
        <f t="shared" si="1"/>
        <v>2774</v>
      </c>
      <c r="G20" s="24" t="s">
        <v>176</v>
      </c>
      <c r="H20" s="24">
        <f t="shared" si="2"/>
        <v>18</v>
      </c>
      <c r="I20" s="24" t="s">
        <v>7</v>
      </c>
      <c r="J20" s="25"/>
    </row>
    <row r="21" spans="1:10" ht="27" customHeight="1">
      <c r="A21" s="35">
        <f>RANDBETWEEN(1000,9999)</f>
        <v>6312</v>
      </c>
      <c r="B21" s="35">
        <f>RANDBETWEEN(1,99)</f>
        <v>25</v>
      </c>
      <c r="C21" s="35">
        <f>QUOTIENT(A21,B21)</f>
        <v>252</v>
      </c>
      <c r="D21" s="35">
        <f t="shared" si="0"/>
        <v>12</v>
      </c>
      <c r="E21" s="23" t="s">
        <v>55</v>
      </c>
      <c r="F21" s="24">
        <f t="shared" si="1"/>
        <v>6312</v>
      </c>
      <c r="G21" s="24" t="s">
        <v>176</v>
      </c>
      <c r="H21" s="24">
        <f t="shared" si="2"/>
        <v>25</v>
      </c>
      <c r="I21" s="24" t="s">
        <v>7</v>
      </c>
      <c r="J21" s="25"/>
    </row>
    <row r="22" spans="1:10" ht="27" customHeight="1">
      <c r="A22" s="35">
        <f>RANDBETWEEN(1000,9999)</f>
        <v>3565</v>
      </c>
      <c r="B22" s="35">
        <f>RANDBETWEEN(1,99)</f>
        <v>74</v>
      </c>
      <c r="C22" s="35">
        <f>QUOTIENT(A22,B22)</f>
        <v>48</v>
      </c>
      <c r="D22" s="35">
        <f t="shared" si="0"/>
        <v>13</v>
      </c>
      <c r="E22" s="23" t="s">
        <v>56</v>
      </c>
      <c r="F22" s="24">
        <f t="shared" si="1"/>
        <v>3565</v>
      </c>
      <c r="G22" s="24" t="s">
        <v>176</v>
      </c>
      <c r="H22" s="24">
        <f t="shared" si="2"/>
        <v>74</v>
      </c>
      <c r="I22" s="24" t="s">
        <v>7</v>
      </c>
      <c r="J22" s="25"/>
    </row>
    <row r="23" spans="8:10" ht="27" customHeight="1">
      <c r="H23" s="22"/>
      <c r="I23" s="22"/>
      <c r="J23" s="22"/>
    </row>
    <row r="24" spans="9:11" ht="27" customHeight="1" thickBot="1">
      <c r="I24" s="27" t="s">
        <v>1</v>
      </c>
      <c r="J24" s="27"/>
      <c r="K24" s="36"/>
    </row>
    <row r="26" spans="5:12" ht="27" customHeight="1">
      <c r="E26" s="150" t="s">
        <v>181</v>
      </c>
      <c r="F26" s="151"/>
      <c r="G26" s="151"/>
      <c r="H26" s="151"/>
      <c r="I26" s="151"/>
      <c r="J26" s="151"/>
      <c r="K26" s="151"/>
      <c r="L26" s="151"/>
    </row>
    <row r="27" spans="5:12" ht="27" customHeight="1">
      <c r="E27" s="160" t="s">
        <v>180</v>
      </c>
      <c r="F27" s="161"/>
      <c r="G27" s="161"/>
      <c r="H27" s="161"/>
      <c r="I27" s="161"/>
      <c r="J27" s="161"/>
      <c r="K27" s="161"/>
      <c r="L27" s="161"/>
    </row>
    <row r="28" spans="5:10" ht="27" customHeight="1">
      <c r="E28" s="23" t="s">
        <v>57</v>
      </c>
      <c r="F28" s="24">
        <f aca="true" t="shared" si="3" ref="F28:I47">F3</f>
        <v>1111</v>
      </c>
      <c r="G28" s="24" t="str">
        <f t="shared" si="3"/>
        <v>÷</v>
      </c>
      <c r="H28" s="24">
        <f t="shared" si="3"/>
        <v>99</v>
      </c>
      <c r="I28" s="24" t="str">
        <f t="shared" si="3"/>
        <v>＝</v>
      </c>
      <c r="J28" s="25" t="str">
        <f aca="true" t="shared" si="4" ref="J28:J47">C3&amp;"･･･"&amp;D3</f>
        <v>11･･･22</v>
      </c>
    </row>
    <row r="29" spans="5:10" ht="27" customHeight="1">
      <c r="E29" s="23" t="s">
        <v>38</v>
      </c>
      <c r="F29" s="24">
        <f t="shared" si="3"/>
        <v>5635</v>
      </c>
      <c r="G29" s="24" t="str">
        <f t="shared" si="3"/>
        <v>÷</v>
      </c>
      <c r="H29" s="24">
        <f t="shared" si="3"/>
        <v>19</v>
      </c>
      <c r="I29" s="24" t="str">
        <f t="shared" si="3"/>
        <v>＝</v>
      </c>
      <c r="J29" s="25" t="str">
        <f t="shared" si="4"/>
        <v>296･･･11</v>
      </c>
    </row>
    <row r="30" spans="5:10" ht="27" customHeight="1">
      <c r="E30" s="23" t="s">
        <v>39</v>
      </c>
      <c r="F30" s="24">
        <f t="shared" si="3"/>
        <v>9060</v>
      </c>
      <c r="G30" s="24" t="str">
        <f t="shared" si="3"/>
        <v>÷</v>
      </c>
      <c r="H30" s="24">
        <f t="shared" si="3"/>
        <v>74</v>
      </c>
      <c r="I30" s="24" t="str">
        <f t="shared" si="3"/>
        <v>＝</v>
      </c>
      <c r="J30" s="25" t="str">
        <f t="shared" si="4"/>
        <v>122･･･32</v>
      </c>
    </row>
    <row r="31" spans="5:10" ht="27" customHeight="1">
      <c r="E31" s="23" t="s">
        <v>40</v>
      </c>
      <c r="F31" s="24">
        <f t="shared" si="3"/>
        <v>3516</v>
      </c>
      <c r="G31" s="24" t="str">
        <f t="shared" si="3"/>
        <v>÷</v>
      </c>
      <c r="H31" s="24">
        <f t="shared" si="3"/>
        <v>38</v>
      </c>
      <c r="I31" s="24" t="str">
        <f t="shared" si="3"/>
        <v>＝</v>
      </c>
      <c r="J31" s="25" t="str">
        <f t="shared" si="4"/>
        <v>92･･･20</v>
      </c>
    </row>
    <row r="32" spans="5:10" ht="27" customHeight="1">
      <c r="E32" s="23" t="s">
        <v>41</v>
      </c>
      <c r="F32" s="24">
        <f t="shared" si="3"/>
        <v>7597</v>
      </c>
      <c r="G32" s="24" t="str">
        <f t="shared" si="3"/>
        <v>÷</v>
      </c>
      <c r="H32" s="24">
        <f t="shared" si="3"/>
        <v>53</v>
      </c>
      <c r="I32" s="24" t="str">
        <f t="shared" si="3"/>
        <v>＝</v>
      </c>
      <c r="J32" s="25" t="str">
        <f t="shared" si="4"/>
        <v>143･･･18</v>
      </c>
    </row>
    <row r="33" spans="5:10" ht="27" customHeight="1">
      <c r="E33" s="23" t="s">
        <v>42</v>
      </c>
      <c r="F33" s="24">
        <f t="shared" si="3"/>
        <v>8186</v>
      </c>
      <c r="G33" s="24" t="str">
        <f t="shared" si="3"/>
        <v>÷</v>
      </c>
      <c r="H33" s="24">
        <f t="shared" si="3"/>
        <v>93</v>
      </c>
      <c r="I33" s="24" t="str">
        <f t="shared" si="3"/>
        <v>＝</v>
      </c>
      <c r="J33" s="25" t="str">
        <f t="shared" si="4"/>
        <v>88･･･2</v>
      </c>
    </row>
    <row r="34" spans="5:10" ht="27" customHeight="1">
      <c r="E34" s="23" t="s">
        <v>43</v>
      </c>
      <c r="F34" s="24">
        <f t="shared" si="3"/>
        <v>4756</v>
      </c>
      <c r="G34" s="24" t="str">
        <f t="shared" si="3"/>
        <v>÷</v>
      </c>
      <c r="H34" s="24">
        <f t="shared" si="3"/>
        <v>65</v>
      </c>
      <c r="I34" s="24" t="str">
        <f t="shared" si="3"/>
        <v>＝</v>
      </c>
      <c r="J34" s="25" t="str">
        <f t="shared" si="4"/>
        <v>73･･･11</v>
      </c>
    </row>
    <row r="35" spans="5:10" ht="27" customHeight="1">
      <c r="E35" s="23" t="s">
        <v>44</v>
      </c>
      <c r="F35" s="24">
        <f t="shared" si="3"/>
        <v>5063</v>
      </c>
      <c r="G35" s="24" t="str">
        <f t="shared" si="3"/>
        <v>÷</v>
      </c>
      <c r="H35" s="24">
        <f t="shared" si="3"/>
        <v>94</v>
      </c>
      <c r="I35" s="24" t="str">
        <f t="shared" si="3"/>
        <v>＝</v>
      </c>
      <c r="J35" s="25" t="str">
        <f t="shared" si="4"/>
        <v>53･･･81</v>
      </c>
    </row>
    <row r="36" spans="5:10" ht="27" customHeight="1">
      <c r="E36" s="23" t="s">
        <v>45</v>
      </c>
      <c r="F36" s="24">
        <f t="shared" si="3"/>
        <v>8085</v>
      </c>
      <c r="G36" s="24" t="str">
        <f t="shared" si="3"/>
        <v>÷</v>
      </c>
      <c r="H36" s="24">
        <f t="shared" si="3"/>
        <v>73</v>
      </c>
      <c r="I36" s="24" t="str">
        <f t="shared" si="3"/>
        <v>＝</v>
      </c>
      <c r="J36" s="25" t="str">
        <f t="shared" si="4"/>
        <v>110･･･55</v>
      </c>
    </row>
    <row r="37" spans="5:10" ht="27" customHeight="1">
      <c r="E37" s="23" t="s">
        <v>46</v>
      </c>
      <c r="F37" s="24">
        <f t="shared" si="3"/>
        <v>9917</v>
      </c>
      <c r="G37" s="24" t="str">
        <f t="shared" si="3"/>
        <v>÷</v>
      </c>
      <c r="H37" s="24">
        <f t="shared" si="3"/>
        <v>44</v>
      </c>
      <c r="I37" s="24" t="str">
        <f t="shared" si="3"/>
        <v>＝</v>
      </c>
      <c r="J37" s="25" t="str">
        <f t="shared" si="4"/>
        <v>225･･･17</v>
      </c>
    </row>
    <row r="38" spans="5:10" ht="27" customHeight="1">
      <c r="E38" s="23" t="s">
        <v>47</v>
      </c>
      <c r="F38" s="24">
        <f t="shared" si="3"/>
        <v>6413</v>
      </c>
      <c r="G38" s="24" t="str">
        <f t="shared" si="3"/>
        <v>÷</v>
      </c>
      <c r="H38" s="24">
        <f t="shared" si="3"/>
        <v>17</v>
      </c>
      <c r="I38" s="24" t="str">
        <f t="shared" si="3"/>
        <v>＝</v>
      </c>
      <c r="J38" s="25" t="str">
        <f t="shared" si="4"/>
        <v>377･･･4</v>
      </c>
    </row>
    <row r="39" spans="5:11" ht="27" customHeight="1">
      <c r="E39" s="23" t="s">
        <v>48</v>
      </c>
      <c r="F39" s="24">
        <f t="shared" si="3"/>
        <v>6335</v>
      </c>
      <c r="G39" s="24" t="str">
        <f t="shared" si="3"/>
        <v>÷</v>
      </c>
      <c r="H39" s="24">
        <f t="shared" si="3"/>
        <v>96</v>
      </c>
      <c r="I39" s="24" t="str">
        <f t="shared" si="3"/>
        <v>＝</v>
      </c>
      <c r="J39" s="25" t="str">
        <f t="shared" si="4"/>
        <v>65･･･95</v>
      </c>
      <c r="K39" s="36"/>
    </row>
    <row r="40" spans="5:11" ht="27" customHeight="1">
      <c r="E40" s="23" t="s">
        <v>49</v>
      </c>
      <c r="F40" s="24">
        <f t="shared" si="3"/>
        <v>9335</v>
      </c>
      <c r="G40" s="24" t="str">
        <f t="shared" si="3"/>
        <v>÷</v>
      </c>
      <c r="H40" s="24">
        <f t="shared" si="3"/>
        <v>54</v>
      </c>
      <c r="I40" s="24" t="str">
        <f t="shared" si="3"/>
        <v>＝</v>
      </c>
      <c r="J40" s="25" t="str">
        <f t="shared" si="4"/>
        <v>172･･･47</v>
      </c>
      <c r="K40" s="36"/>
    </row>
    <row r="41" spans="5:10" ht="27" customHeight="1">
      <c r="E41" s="23" t="s">
        <v>50</v>
      </c>
      <c r="F41" s="24">
        <f t="shared" si="3"/>
        <v>2563</v>
      </c>
      <c r="G41" s="24" t="str">
        <f t="shared" si="3"/>
        <v>÷</v>
      </c>
      <c r="H41" s="24">
        <f t="shared" si="3"/>
        <v>83</v>
      </c>
      <c r="I41" s="24" t="str">
        <f t="shared" si="3"/>
        <v>＝</v>
      </c>
      <c r="J41" s="25" t="str">
        <f t="shared" si="4"/>
        <v>30･･･73</v>
      </c>
    </row>
    <row r="42" spans="5:10" ht="27" customHeight="1">
      <c r="E42" s="23" t="s">
        <v>51</v>
      </c>
      <c r="F42" s="24">
        <f t="shared" si="3"/>
        <v>4646</v>
      </c>
      <c r="G42" s="24" t="str">
        <f t="shared" si="3"/>
        <v>÷</v>
      </c>
      <c r="H42" s="24">
        <f t="shared" si="3"/>
        <v>11</v>
      </c>
      <c r="I42" s="24" t="str">
        <f t="shared" si="3"/>
        <v>＝</v>
      </c>
      <c r="J42" s="25" t="str">
        <f t="shared" si="4"/>
        <v>422･･･4</v>
      </c>
    </row>
    <row r="43" spans="5:10" ht="27" customHeight="1">
      <c r="E43" s="23" t="s">
        <v>52</v>
      </c>
      <c r="F43" s="24">
        <f t="shared" si="3"/>
        <v>6741</v>
      </c>
      <c r="G43" s="24" t="str">
        <f t="shared" si="3"/>
        <v>÷</v>
      </c>
      <c r="H43" s="24">
        <f t="shared" si="3"/>
        <v>3</v>
      </c>
      <c r="I43" s="24" t="str">
        <f t="shared" si="3"/>
        <v>＝</v>
      </c>
      <c r="J43" s="25" t="str">
        <f t="shared" si="4"/>
        <v>2247･･･0</v>
      </c>
    </row>
    <row r="44" spans="5:10" ht="27" customHeight="1">
      <c r="E44" s="23" t="s">
        <v>53</v>
      </c>
      <c r="F44" s="24">
        <f t="shared" si="3"/>
        <v>3821</v>
      </c>
      <c r="G44" s="24" t="str">
        <f t="shared" si="3"/>
        <v>÷</v>
      </c>
      <c r="H44" s="24">
        <f t="shared" si="3"/>
        <v>69</v>
      </c>
      <c r="I44" s="24" t="str">
        <f t="shared" si="3"/>
        <v>＝</v>
      </c>
      <c r="J44" s="25" t="str">
        <f t="shared" si="4"/>
        <v>55･･･26</v>
      </c>
    </row>
    <row r="45" spans="5:10" ht="27" customHeight="1">
      <c r="E45" s="23" t="s">
        <v>54</v>
      </c>
      <c r="F45" s="24">
        <f t="shared" si="3"/>
        <v>2774</v>
      </c>
      <c r="G45" s="24" t="str">
        <f t="shared" si="3"/>
        <v>÷</v>
      </c>
      <c r="H45" s="24">
        <f t="shared" si="3"/>
        <v>18</v>
      </c>
      <c r="I45" s="24" t="str">
        <f t="shared" si="3"/>
        <v>＝</v>
      </c>
      <c r="J45" s="25" t="str">
        <f t="shared" si="4"/>
        <v>154･･･2</v>
      </c>
    </row>
    <row r="46" spans="5:10" ht="27" customHeight="1">
      <c r="E46" s="23" t="s">
        <v>55</v>
      </c>
      <c r="F46" s="24">
        <f t="shared" si="3"/>
        <v>6312</v>
      </c>
      <c r="G46" s="24" t="str">
        <f t="shared" si="3"/>
        <v>÷</v>
      </c>
      <c r="H46" s="24">
        <f t="shared" si="3"/>
        <v>25</v>
      </c>
      <c r="I46" s="24" t="str">
        <f t="shared" si="3"/>
        <v>＝</v>
      </c>
      <c r="J46" s="25" t="str">
        <f t="shared" si="4"/>
        <v>252･･･12</v>
      </c>
    </row>
    <row r="47" spans="5:10" ht="27" customHeight="1">
      <c r="E47" s="23" t="s">
        <v>56</v>
      </c>
      <c r="F47" s="24">
        <f t="shared" si="3"/>
        <v>3565</v>
      </c>
      <c r="G47" s="24" t="str">
        <f t="shared" si="3"/>
        <v>÷</v>
      </c>
      <c r="H47" s="24">
        <f t="shared" si="3"/>
        <v>74</v>
      </c>
      <c r="I47" s="24" t="str">
        <f t="shared" si="3"/>
        <v>＝</v>
      </c>
      <c r="J47" s="25" t="str">
        <f t="shared" si="4"/>
        <v>48･･･13</v>
      </c>
    </row>
  </sheetData>
  <sheetProtection password="E177" sheet="1" objects="1" scenarios="1"/>
  <mergeCells count="5">
    <mergeCell ref="A1:D1"/>
    <mergeCell ref="E26:L26"/>
    <mergeCell ref="E27:L27"/>
    <mergeCell ref="E1:L1"/>
    <mergeCell ref="E2:L2"/>
  </mergeCells>
  <hyperlinks>
    <hyperlink ref="N1" location="算数小テスト一覧!A1" display="→算数小テスト一覧に戻る"/>
  </hyperlink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1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9"/>
  <sheetViews>
    <sheetView zoomScale="75" zoomScaleNormal="75" workbookViewId="0" topLeftCell="A1">
      <selection activeCell="N1" sqref="N1"/>
    </sheetView>
  </sheetViews>
  <sheetFormatPr defaultColWidth="9.00390625" defaultRowHeight="25.5" customHeight="1"/>
  <cols>
    <col min="1" max="4" width="5.125" style="57" customWidth="1"/>
    <col min="5" max="5" width="9.00390625" style="62" customWidth="1"/>
    <col min="6" max="6" width="9.875" style="60" customWidth="1"/>
    <col min="7" max="7" width="5.00390625" style="60" customWidth="1"/>
    <col min="8" max="8" width="9.875" style="60" customWidth="1"/>
    <col min="9" max="9" width="5.00390625" style="60" customWidth="1"/>
    <col min="10" max="10" width="18.00390625" style="60" customWidth="1"/>
    <col min="11" max="11" width="9.125" style="57" customWidth="1"/>
    <col min="12" max="13" width="9.00390625" style="57" customWidth="1"/>
    <col min="14" max="14" width="27.00390625" style="12" customWidth="1"/>
    <col min="15" max="16384" width="9.00390625" style="57" customWidth="1"/>
  </cols>
  <sheetData>
    <row r="1" spans="1:14" ht="25.5" customHeight="1">
      <c r="A1" s="162" t="s">
        <v>33</v>
      </c>
      <c r="B1" s="162"/>
      <c r="C1" s="162"/>
      <c r="D1" s="162"/>
      <c r="E1" s="150" t="s">
        <v>190</v>
      </c>
      <c r="F1" s="151"/>
      <c r="G1" s="151"/>
      <c r="H1" s="151"/>
      <c r="I1" s="151"/>
      <c r="J1" s="151"/>
      <c r="K1" s="151"/>
      <c r="L1" s="151"/>
      <c r="N1" s="106" t="s">
        <v>313</v>
      </c>
    </row>
    <row r="2" spans="1:12" ht="25.5" customHeight="1">
      <c r="A2" s="20" t="s">
        <v>116</v>
      </c>
      <c r="B2" s="20"/>
      <c r="C2" s="20" t="s">
        <v>35</v>
      </c>
      <c r="D2" s="20"/>
      <c r="E2" s="163" t="s">
        <v>4</v>
      </c>
      <c r="F2" s="138"/>
      <c r="G2" s="138"/>
      <c r="H2" s="138"/>
      <c r="I2" s="138"/>
      <c r="J2" s="138"/>
      <c r="K2" s="138"/>
      <c r="L2" s="138"/>
    </row>
    <row r="3" spans="1:10" ht="25.5" customHeight="1">
      <c r="A3" s="21">
        <f>RANDBETWEEN(1,999)</f>
        <v>693</v>
      </c>
      <c r="B3" s="21">
        <f>RANDBETWEEN(1,4)</f>
        <v>1</v>
      </c>
      <c r="C3" s="21">
        <f>RANDBETWEEN(1,999)</f>
        <v>223</v>
      </c>
      <c r="D3" s="21">
        <f>RANDBETWEEN(1,4)</f>
        <v>2</v>
      </c>
      <c r="E3" s="58" t="s">
        <v>187</v>
      </c>
      <c r="F3" s="65">
        <f>$A3/(10^B3)</f>
        <v>69.3</v>
      </c>
      <c r="G3" s="65" t="s">
        <v>188</v>
      </c>
      <c r="H3" s="65">
        <f>$C3/(10^D3)</f>
        <v>2.23</v>
      </c>
      <c r="I3" s="60" t="s">
        <v>7</v>
      </c>
      <c r="J3" s="61"/>
    </row>
    <row r="4" spans="1:10" ht="25.5" customHeight="1">
      <c r="A4" s="21">
        <f>RANDBETWEEN(1,999)</f>
        <v>920</v>
      </c>
      <c r="B4" s="21">
        <f>RANDBETWEEN(1,4)</f>
        <v>2</v>
      </c>
      <c r="C4" s="21">
        <f>RANDBETWEEN(1,999)</f>
        <v>359</v>
      </c>
      <c r="D4" s="21">
        <f>RANDBETWEEN(1,4)</f>
        <v>4</v>
      </c>
      <c r="E4" s="58" t="s">
        <v>10</v>
      </c>
      <c r="F4" s="65">
        <f aca="true" t="shared" si="0" ref="F4:F22">$A4/(10^B4)</f>
        <v>9.2</v>
      </c>
      <c r="G4" s="65" t="s">
        <v>188</v>
      </c>
      <c r="H4" s="65">
        <f aca="true" t="shared" si="1" ref="H4:H22">$C4/(10^D4)</f>
        <v>0.0359</v>
      </c>
      <c r="I4" s="60" t="s">
        <v>7</v>
      </c>
      <c r="J4" s="61"/>
    </row>
    <row r="5" spans="1:10" ht="25.5" customHeight="1">
      <c r="A5" s="21">
        <f>RANDBETWEEN(1,999)</f>
        <v>839</v>
      </c>
      <c r="B5" s="21">
        <f>RANDBETWEEN(1,4)</f>
        <v>2</v>
      </c>
      <c r="C5" s="21">
        <f>RANDBETWEEN(1,999)</f>
        <v>809</v>
      </c>
      <c r="D5" s="21">
        <f>RANDBETWEEN(1,4)</f>
        <v>1</v>
      </c>
      <c r="E5" s="58" t="s">
        <v>11</v>
      </c>
      <c r="F5" s="65">
        <f t="shared" si="0"/>
        <v>8.39</v>
      </c>
      <c r="G5" s="65" t="s">
        <v>188</v>
      </c>
      <c r="H5" s="65">
        <f t="shared" si="1"/>
        <v>80.9</v>
      </c>
      <c r="I5" s="60" t="s">
        <v>7</v>
      </c>
      <c r="J5" s="61"/>
    </row>
    <row r="6" spans="1:10" ht="25.5" customHeight="1">
      <c r="A6" s="21">
        <f>RANDBETWEEN(1,999)</f>
        <v>945</v>
      </c>
      <c r="B6" s="21">
        <f>RANDBETWEEN(1,4)</f>
        <v>4</v>
      </c>
      <c r="C6" s="21">
        <f>RANDBETWEEN(1,999)</f>
        <v>337</v>
      </c>
      <c r="D6" s="21">
        <f>RANDBETWEEN(1,4)</f>
        <v>2</v>
      </c>
      <c r="E6" s="58" t="s">
        <v>12</v>
      </c>
      <c r="F6" s="65">
        <f t="shared" si="0"/>
        <v>0.0945</v>
      </c>
      <c r="G6" s="65" t="s">
        <v>188</v>
      </c>
      <c r="H6" s="65">
        <f t="shared" si="1"/>
        <v>3.37</v>
      </c>
      <c r="I6" s="60" t="s">
        <v>7</v>
      </c>
      <c r="J6" s="61"/>
    </row>
    <row r="7" spans="1:10" ht="25.5" customHeight="1">
      <c r="A7" s="21">
        <f>RANDBETWEEN(1,999)</f>
        <v>786</v>
      </c>
      <c r="B7" s="21">
        <f>RANDBETWEEN(1,4)</f>
        <v>4</v>
      </c>
      <c r="C7" s="21">
        <f>RANDBETWEEN(1,999)</f>
        <v>317</v>
      </c>
      <c r="D7" s="21">
        <f>RANDBETWEEN(1,4)</f>
        <v>4</v>
      </c>
      <c r="E7" s="58" t="s">
        <v>13</v>
      </c>
      <c r="F7" s="65">
        <f t="shared" si="0"/>
        <v>0.0786</v>
      </c>
      <c r="G7" s="65" t="s">
        <v>188</v>
      </c>
      <c r="H7" s="65">
        <f t="shared" si="1"/>
        <v>0.0317</v>
      </c>
      <c r="I7" s="60" t="s">
        <v>7</v>
      </c>
      <c r="J7" s="61"/>
    </row>
    <row r="8" spans="1:10" ht="25.5" customHeight="1">
      <c r="A8" s="21">
        <f>RANDBETWEEN(1,999)</f>
        <v>668</v>
      </c>
      <c r="B8" s="21">
        <f>RANDBETWEEN(1,4)</f>
        <v>1</v>
      </c>
      <c r="C8" s="21">
        <f>RANDBETWEEN(1,999)</f>
        <v>77</v>
      </c>
      <c r="D8" s="21">
        <f>RANDBETWEEN(1,4)</f>
        <v>2</v>
      </c>
      <c r="E8" s="58" t="s">
        <v>14</v>
      </c>
      <c r="F8" s="65">
        <f t="shared" si="0"/>
        <v>66.8</v>
      </c>
      <c r="G8" s="65" t="s">
        <v>188</v>
      </c>
      <c r="H8" s="65">
        <f t="shared" si="1"/>
        <v>0.77</v>
      </c>
      <c r="I8" s="60" t="s">
        <v>7</v>
      </c>
      <c r="J8" s="61"/>
    </row>
    <row r="9" spans="1:10" ht="25.5" customHeight="1">
      <c r="A9" s="21">
        <f>RANDBETWEEN(1,999)</f>
        <v>571</v>
      </c>
      <c r="B9" s="21">
        <f>RANDBETWEEN(1,4)</f>
        <v>1</v>
      </c>
      <c r="C9" s="21">
        <f>RANDBETWEEN(1,999)</f>
        <v>389</v>
      </c>
      <c r="D9" s="21">
        <f>RANDBETWEEN(1,4)</f>
        <v>3</v>
      </c>
      <c r="E9" s="58" t="s">
        <v>15</v>
      </c>
      <c r="F9" s="65">
        <f t="shared" si="0"/>
        <v>57.1</v>
      </c>
      <c r="G9" s="65" t="s">
        <v>188</v>
      </c>
      <c r="H9" s="65">
        <f t="shared" si="1"/>
        <v>0.389</v>
      </c>
      <c r="I9" s="60" t="s">
        <v>7</v>
      </c>
      <c r="J9" s="61"/>
    </row>
    <row r="10" spans="1:10" ht="25.5" customHeight="1">
      <c r="A10" s="21">
        <f>RANDBETWEEN(1,999)</f>
        <v>243</v>
      </c>
      <c r="B10" s="21">
        <f>RANDBETWEEN(1,4)</f>
        <v>2</v>
      </c>
      <c r="C10" s="21">
        <f>RANDBETWEEN(1,999)</f>
        <v>940</v>
      </c>
      <c r="D10" s="21">
        <f>RANDBETWEEN(1,4)</f>
        <v>3</v>
      </c>
      <c r="E10" s="58" t="s">
        <v>16</v>
      </c>
      <c r="F10" s="65">
        <f t="shared" si="0"/>
        <v>2.43</v>
      </c>
      <c r="G10" s="65" t="s">
        <v>188</v>
      </c>
      <c r="H10" s="65">
        <f t="shared" si="1"/>
        <v>0.94</v>
      </c>
      <c r="I10" s="60" t="s">
        <v>7</v>
      </c>
      <c r="J10" s="61"/>
    </row>
    <row r="11" spans="1:10" ht="25.5" customHeight="1">
      <c r="A11" s="21">
        <f>RANDBETWEEN(1,999)</f>
        <v>264</v>
      </c>
      <c r="B11" s="21">
        <f>RANDBETWEEN(1,4)</f>
        <v>2</v>
      </c>
      <c r="C11" s="21">
        <f>RANDBETWEEN(1,999)</f>
        <v>534</v>
      </c>
      <c r="D11" s="21">
        <f>RANDBETWEEN(1,4)</f>
        <v>2</v>
      </c>
      <c r="E11" s="58" t="s">
        <v>17</v>
      </c>
      <c r="F11" s="65">
        <f t="shared" si="0"/>
        <v>2.64</v>
      </c>
      <c r="G11" s="65" t="s">
        <v>188</v>
      </c>
      <c r="H11" s="65">
        <f t="shared" si="1"/>
        <v>5.34</v>
      </c>
      <c r="I11" s="60" t="s">
        <v>7</v>
      </c>
      <c r="J11" s="61"/>
    </row>
    <row r="12" spans="1:10" ht="25.5" customHeight="1">
      <c r="A12" s="21">
        <f>RANDBETWEEN(1,999)</f>
        <v>396</v>
      </c>
      <c r="B12" s="21">
        <f>RANDBETWEEN(1,4)</f>
        <v>3</v>
      </c>
      <c r="C12" s="21">
        <f>RANDBETWEEN(1,999)</f>
        <v>302</v>
      </c>
      <c r="D12" s="21">
        <f>RANDBETWEEN(1,4)</f>
        <v>4</v>
      </c>
      <c r="E12" s="58" t="s">
        <v>18</v>
      </c>
      <c r="F12" s="65">
        <f t="shared" si="0"/>
        <v>0.396</v>
      </c>
      <c r="G12" s="65" t="s">
        <v>188</v>
      </c>
      <c r="H12" s="65">
        <f t="shared" si="1"/>
        <v>0.0302</v>
      </c>
      <c r="I12" s="60" t="s">
        <v>7</v>
      </c>
      <c r="J12" s="61"/>
    </row>
    <row r="13" spans="1:10" ht="25.5" customHeight="1">
      <c r="A13" s="21">
        <f>RANDBETWEEN(1,999)</f>
        <v>278</v>
      </c>
      <c r="B13" s="21">
        <f>RANDBETWEEN(1,4)</f>
        <v>4</v>
      </c>
      <c r="C13" s="21">
        <f>RANDBETWEEN(1,999)</f>
        <v>645</v>
      </c>
      <c r="D13" s="21">
        <f>RANDBETWEEN(1,4)</f>
        <v>4</v>
      </c>
      <c r="E13" s="58" t="s">
        <v>19</v>
      </c>
      <c r="F13" s="65">
        <f t="shared" si="0"/>
        <v>0.0278</v>
      </c>
      <c r="G13" s="65" t="s">
        <v>188</v>
      </c>
      <c r="H13" s="65">
        <f t="shared" si="1"/>
        <v>0.0645</v>
      </c>
      <c r="I13" s="60" t="s">
        <v>7</v>
      </c>
      <c r="J13" s="61"/>
    </row>
    <row r="14" spans="1:10" ht="25.5" customHeight="1">
      <c r="A14" s="21">
        <f>RANDBETWEEN(1,999)</f>
        <v>959</v>
      </c>
      <c r="B14" s="21">
        <f>RANDBETWEEN(1,4)</f>
        <v>4</v>
      </c>
      <c r="C14" s="21">
        <f>RANDBETWEEN(1,999)</f>
        <v>277</v>
      </c>
      <c r="D14" s="21">
        <f>RANDBETWEEN(1,4)</f>
        <v>3</v>
      </c>
      <c r="E14" s="58" t="s">
        <v>20</v>
      </c>
      <c r="F14" s="65">
        <f t="shared" si="0"/>
        <v>0.0959</v>
      </c>
      <c r="G14" s="65" t="s">
        <v>188</v>
      </c>
      <c r="H14" s="65">
        <f t="shared" si="1"/>
        <v>0.277</v>
      </c>
      <c r="I14" s="60" t="s">
        <v>7</v>
      </c>
      <c r="J14" s="61"/>
    </row>
    <row r="15" spans="1:10" ht="25.5" customHeight="1">
      <c r="A15" s="21">
        <f>RANDBETWEEN(1,999)</f>
        <v>287</v>
      </c>
      <c r="B15" s="21">
        <f>RANDBETWEEN(1,4)</f>
        <v>3</v>
      </c>
      <c r="C15" s="21">
        <f>RANDBETWEEN(1,999)</f>
        <v>225</v>
      </c>
      <c r="D15" s="21">
        <f>RANDBETWEEN(1,4)</f>
        <v>3</v>
      </c>
      <c r="E15" s="58" t="s">
        <v>21</v>
      </c>
      <c r="F15" s="65">
        <f t="shared" si="0"/>
        <v>0.287</v>
      </c>
      <c r="G15" s="65" t="s">
        <v>188</v>
      </c>
      <c r="H15" s="65">
        <f t="shared" si="1"/>
        <v>0.225</v>
      </c>
      <c r="I15" s="60" t="s">
        <v>7</v>
      </c>
      <c r="J15" s="61"/>
    </row>
    <row r="16" spans="1:10" ht="25.5" customHeight="1">
      <c r="A16" s="21">
        <f>RANDBETWEEN(1,999)</f>
        <v>468</v>
      </c>
      <c r="B16" s="21">
        <f>RANDBETWEEN(1,4)</f>
        <v>1</v>
      </c>
      <c r="C16" s="21">
        <f>RANDBETWEEN(1,999)</f>
        <v>73</v>
      </c>
      <c r="D16" s="21">
        <f>RANDBETWEEN(1,4)</f>
        <v>2</v>
      </c>
      <c r="E16" s="58" t="s">
        <v>22</v>
      </c>
      <c r="F16" s="65">
        <f t="shared" si="0"/>
        <v>46.8</v>
      </c>
      <c r="G16" s="65" t="s">
        <v>188</v>
      </c>
      <c r="H16" s="65">
        <f t="shared" si="1"/>
        <v>0.73</v>
      </c>
      <c r="I16" s="60" t="s">
        <v>7</v>
      </c>
      <c r="J16" s="61"/>
    </row>
    <row r="17" spans="1:10" ht="25.5" customHeight="1">
      <c r="A17" s="21">
        <f>RANDBETWEEN(1,999)</f>
        <v>966</v>
      </c>
      <c r="B17" s="21">
        <f>RANDBETWEEN(1,4)</f>
        <v>4</v>
      </c>
      <c r="C17" s="21">
        <f>RANDBETWEEN(1,999)</f>
        <v>331</v>
      </c>
      <c r="D17" s="21">
        <f>RANDBETWEEN(1,4)</f>
        <v>2</v>
      </c>
      <c r="E17" s="58" t="s">
        <v>23</v>
      </c>
      <c r="F17" s="65">
        <f t="shared" si="0"/>
        <v>0.0966</v>
      </c>
      <c r="G17" s="65" t="s">
        <v>188</v>
      </c>
      <c r="H17" s="65">
        <f t="shared" si="1"/>
        <v>3.31</v>
      </c>
      <c r="I17" s="60" t="s">
        <v>7</v>
      </c>
      <c r="J17" s="61"/>
    </row>
    <row r="18" spans="1:10" ht="25.5" customHeight="1">
      <c r="A18" s="21">
        <f>RANDBETWEEN(1,999)</f>
        <v>109</v>
      </c>
      <c r="B18" s="21">
        <f>RANDBETWEEN(1,4)</f>
        <v>4</v>
      </c>
      <c r="C18" s="21">
        <f>RANDBETWEEN(1,999)</f>
        <v>43</v>
      </c>
      <c r="D18" s="21">
        <f>RANDBETWEEN(1,4)</f>
        <v>2</v>
      </c>
      <c r="E18" s="58" t="s">
        <v>24</v>
      </c>
      <c r="F18" s="65">
        <f t="shared" si="0"/>
        <v>0.0109</v>
      </c>
      <c r="G18" s="65" t="s">
        <v>188</v>
      </c>
      <c r="H18" s="65">
        <f t="shared" si="1"/>
        <v>0.43</v>
      </c>
      <c r="I18" s="60" t="s">
        <v>7</v>
      </c>
      <c r="J18" s="61"/>
    </row>
    <row r="19" spans="1:10" ht="25.5" customHeight="1">
      <c r="A19" s="21">
        <f>RANDBETWEEN(1,999)</f>
        <v>566</v>
      </c>
      <c r="B19" s="21">
        <f>RANDBETWEEN(1,4)</f>
        <v>2</v>
      </c>
      <c r="C19" s="21">
        <f>RANDBETWEEN(1,999)</f>
        <v>185</v>
      </c>
      <c r="D19" s="21">
        <f>RANDBETWEEN(1,4)</f>
        <v>3</v>
      </c>
      <c r="E19" s="58" t="s">
        <v>25</v>
      </c>
      <c r="F19" s="65">
        <f t="shared" si="0"/>
        <v>5.66</v>
      </c>
      <c r="G19" s="65" t="s">
        <v>188</v>
      </c>
      <c r="H19" s="65">
        <f t="shared" si="1"/>
        <v>0.185</v>
      </c>
      <c r="I19" s="60" t="s">
        <v>7</v>
      </c>
      <c r="J19" s="61"/>
    </row>
    <row r="20" spans="1:10" ht="25.5" customHeight="1">
      <c r="A20" s="21">
        <f>RANDBETWEEN(1,999)</f>
        <v>465</v>
      </c>
      <c r="B20" s="21">
        <f>RANDBETWEEN(1,4)</f>
        <v>3</v>
      </c>
      <c r="C20" s="21">
        <f>RANDBETWEEN(1,999)</f>
        <v>15</v>
      </c>
      <c r="D20" s="21">
        <f>RANDBETWEEN(1,4)</f>
        <v>1</v>
      </c>
      <c r="E20" s="58" t="s">
        <v>26</v>
      </c>
      <c r="F20" s="65">
        <f t="shared" si="0"/>
        <v>0.465</v>
      </c>
      <c r="G20" s="65" t="s">
        <v>188</v>
      </c>
      <c r="H20" s="65">
        <f t="shared" si="1"/>
        <v>1.5</v>
      </c>
      <c r="I20" s="60" t="s">
        <v>7</v>
      </c>
      <c r="J20" s="61"/>
    </row>
    <row r="21" spans="1:10" ht="25.5" customHeight="1">
      <c r="A21" s="21">
        <f>RANDBETWEEN(1,999)</f>
        <v>247</v>
      </c>
      <c r="B21" s="21">
        <f>RANDBETWEEN(1,4)</f>
        <v>4</v>
      </c>
      <c r="C21" s="21">
        <f>RANDBETWEEN(1,999)</f>
        <v>109</v>
      </c>
      <c r="D21" s="21">
        <f>RANDBETWEEN(1,4)</f>
        <v>1</v>
      </c>
      <c r="E21" s="58" t="s">
        <v>27</v>
      </c>
      <c r="F21" s="65">
        <f t="shared" si="0"/>
        <v>0.0247</v>
      </c>
      <c r="G21" s="65" t="s">
        <v>188</v>
      </c>
      <c r="H21" s="65">
        <f t="shared" si="1"/>
        <v>10.9</v>
      </c>
      <c r="I21" s="60" t="s">
        <v>7</v>
      </c>
      <c r="J21" s="61"/>
    </row>
    <row r="22" spans="1:10" ht="25.5" customHeight="1">
      <c r="A22" s="21">
        <f>RANDBETWEEN(1,999)</f>
        <v>975</v>
      </c>
      <c r="B22" s="21">
        <f>RANDBETWEEN(1,4)</f>
        <v>3</v>
      </c>
      <c r="C22" s="21">
        <f>RANDBETWEEN(1,999)</f>
        <v>615</v>
      </c>
      <c r="D22" s="21">
        <f>RANDBETWEEN(1,4)</f>
        <v>3</v>
      </c>
      <c r="E22" s="58" t="s">
        <v>28</v>
      </c>
      <c r="F22" s="65">
        <f t="shared" si="0"/>
        <v>0.975</v>
      </c>
      <c r="G22" s="65" t="s">
        <v>188</v>
      </c>
      <c r="H22" s="65">
        <f t="shared" si="1"/>
        <v>0.615</v>
      </c>
      <c r="I22" s="60" t="s">
        <v>7</v>
      </c>
      <c r="J22" s="61"/>
    </row>
    <row r="23" ht="25.5" customHeight="1">
      <c r="F23" s="59"/>
    </row>
    <row r="24" spans="9:11" ht="25.5" customHeight="1" thickBot="1">
      <c r="I24" s="63" t="s">
        <v>1</v>
      </c>
      <c r="J24" s="63"/>
      <c r="K24" s="64"/>
    </row>
    <row r="26" spans="5:12" ht="25.5" customHeight="1">
      <c r="E26" s="150" t="s">
        <v>190</v>
      </c>
      <c r="F26" s="151"/>
      <c r="G26" s="151"/>
      <c r="H26" s="151"/>
      <c r="I26" s="151"/>
      <c r="J26" s="151"/>
      <c r="K26" s="151"/>
      <c r="L26" s="151"/>
    </row>
    <row r="27" spans="5:12" ht="25.5" customHeight="1">
      <c r="E27" s="163" t="s">
        <v>4</v>
      </c>
      <c r="F27" s="138"/>
      <c r="G27" s="138"/>
      <c r="H27" s="138"/>
      <c r="I27" s="138"/>
      <c r="J27" s="138"/>
      <c r="K27" s="138"/>
      <c r="L27" s="138"/>
    </row>
    <row r="28" spans="5:10" ht="25.5" customHeight="1">
      <c r="E28" s="58" t="s">
        <v>187</v>
      </c>
      <c r="F28" s="65">
        <f aca="true" t="shared" si="2" ref="F28:F47">$F3</f>
        <v>69.3</v>
      </c>
      <c r="G28" s="60" t="s">
        <v>188</v>
      </c>
      <c r="H28" s="65">
        <f aca="true" t="shared" si="3" ref="H28:H47">$H3</f>
        <v>2.23</v>
      </c>
      <c r="I28" s="60" t="s">
        <v>7</v>
      </c>
      <c r="J28" s="66">
        <f aca="true" t="shared" si="4" ref="J28:J47">F28+H28</f>
        <v>71.53</v>
      </c>
    </row>
    <row r="29" spans="5:10" ht="25.5" customHeight="1">
      <c r="E29" s="58" t="s">
        <v>189</v>
      </c>
      <c r="F29" s="65">
        <f t="shared" si="2"/>
        <v>9.2</v>
      </c>
      <c r="G29" s="60" t="s">
        <v>188</v>
      </c>
      <c r="H29" s="65">
        <f t="shared" si="3"/>
        <v>0.0359</v>
      </c>
      <c r="I29" s="60" t="s">
        <v>7</v>
      </c>
      <c r="J29" s="66">
        <f t="shared" si="4"/>
        <v>9.235899999999999</v>
      </c>
    </row>
    <row r="30" spans="5:10" ht="25.5" customHeight="1">
      <c r="E30" s="58" t="s">
        <v>11</v>
      </c>
      <c r="F30" s="65">
        <f t="shared" si="2"/>
        <v>8.39</v>
      </c>
      <c r="G30" s="60" t="s">
        <v>188</v>
      </c>
      <c r="H30" s="65">
        <f t="shared" si="3"/>
        <v>80.9</v>
      </c>
      <c r="I30" s="60" t="s">
        <v>7</v>
      </c>
      <c r="J30" s="66">
        <f t="shared" si="4"/>
        <v>89.29</v>
      </c>
    </row>
    <row r="31" spans="5:10" ht="25.5" customHeight="1">
      <c r="E31" s="58" t="s">
        <v>12</v>
      </c>
      <c r="F31" s="65">
        <f t="shared" si="2"/>
        <v>0.0945</v>
      </c>
      <c r="G31" s="60" t="s">
        <v>188</v>
      </c>
      <c r="H31" s="65">
        <f t="shared" si="3"/>
        <v>3.37</v>
      </c>
      <c r="I31" s="60" t="s">
        <v>7</v>
      </c>
      <c r="J31" s="66">
        <f t="shared" si="4"/>
        <v>3.4645</v>
      </c>
    </row>
    <row r="32" spans="5:10" ht="25.5" customHeight="1">
      <c r="E32" s="58" t="s">
        <v>13</v>
      </c>
      <c r="F32" s="65">
        <f t="shared" si="2"/>
        <v>0.0786</v>
      </c>
      <c r="G32" s="60" t="s">
        <v>188</v>
      </c>
      <c r="H32" s="65">
        <f t="shared" si="3"/>
        <v>0.0317</v>
      </c>
      <c r="I32" s="60" t="s">
        <v>7</v>
      </c>
      <c r="J32" s="66">
        <f t="shared" si="4"/>
        <v>0.11030000000000001</v>
      </c>
    </row>
    <row r="33" spans="5:10" ht="25.5" customHeight="1">
      <c r="E33" s="58" t="s">
        <v>14</v>
      </c>
      <c r="F33" s="65">
        <f t="shared" si="2"/>
        <v>66.8</v>
      </c>
      <c r="G33" s="60" t="s">
        <v>188</v>
      </c>
      <c r="H33" s="65">
        <f t="shared" si="3"/>
        <v>0.77</v>
      </c>
      <c r="I33" s="60" t="s">
        <v>7</v>
      </c>
      <c r="J33" s="66">
        <f t="shared" si="4"/>
        <v>67.57</v>
      </c>
    </row>
    <row r="34" spans="5:10" ht="25.5" customHeight="1">
      <c r="E34" s="58" t="s">
        <v>15</v>
      </c>
      <c r="F34" s="65">
        <f t="shared" si="2"/>
        <v>57.1</v>
      </c>
      <c r="G34" s="60" t="s">
        <v>188</v>
      </c>
      <c r="H34" s="65">
        <f t="shared" si="3"/>
        <v>0.389</v>
      </c>
      <c r="I34" s="60" t="s">
        <v>7</v>
      </c>
      <c r="J34" s="66">
        <f t="shared" si="4"/>
        <v>57.489000000000004</v>
      </c>
    </row>
    <row r="35" spans="5:10" ht="25.5" customHeight="1">
      <c r="E35" s="58" t="s">
        <v>16</v>
      </c>
      <c r="F35" s="65">
        <f t="shared" si="2"/>
        <v>2.43</v>
      </c>
      <c r="G35" s="60" t="s">
        <v>188</v>
      </c>
      <c r="H35" s="65">
        <f t="shared" si="3"/>
        <v>0.94</v>
      </c>
      <c r="I35" s="60" t="s">
        <v>7</v>
      </c>
      <c r="J35" s="66">
        <f t="shared" si="4"/>
        <v>3.37</v>
      </c>
    </row>
    <row r="36" spans="5:10" ht="25.5" customHeight="1">
      <c r="E36" s="58" t="s">
        <v>17</v>
      </c>
      <c r="F36" s="65">
        <f t="shared" si="2"/>
        <v>2.64</v>
      </c>
      <c r="G36" s="60" t="s">
        <v>188</v>
      </c>
      <c r="H36" s="65">
        <f t="shared" si="3"/>
        <v>5.34</v>
      </c>
      <c r="I36" s="60" t="s">
        <v>7</v>
      </c>
      <c r="J36" s="66">
        <f t="shared" si="4"/>
        <v>7.98</v>
      </c>
    </row>
    <row r="37" spans="5:10" ht="25.5" customHeight="1">
      <c r="E37" s="58" t="s">
        <v>18</v>
      </c>
      <c r="F37" s="65">
        <f t="shared" si="2"/>
        <v>0.396</v>
      </c>
      <c r="G37" s="60" t="s">
        <v>188</v>
      </c>
      <c r="H37" s="65">
        <f t="shared" si="3"/>
        <v>0.0302</v>
      </c>
      <c r="I37" s="60" t="s">
        <v>7</v>
      </c>
      <c r="J37" s="66">
        <f t="shared" si="4"/>
        <v>0.4262</v>
      </c>
    </row>
    <row r="38" spans="5:10" ht="25.5" customHeight="1">
      <c r="E38" s="58" t="s">
        <v>19</v>
      </c>
      <c r="F38" s="65">
        <f t="shared" si="2"/>
        <v>0.0278</v>
      </c>
      <c r="G38" s="60" t="s">
        <v>188</v>
      </c>
      <c r="H38" s="65">
        <f t="shared" si="3"/>
        <v>0.0645</v>
      </c>
      <c r="I38" s="60" t="s">
        <v>7</v>
      </c>
      <c r="J38" s="66">
        <f t="shared" si="4"/>
        <v>0.0923</v>
      </c>
    </row>
    <row r="39" spans="5:10" ht="25.5" customHeight="1">
      <c r="E39" s="58" t="s">
        <v>20</v>
      </c>
      <c r="F39" s="65">
        <f t="shared" si="2"/>
        <v>0.0959</v>
      </c>
      <c r="G39" s="60" t="s">
        <v>188</v>
      </c>
      <c r="H39" s="65">
        <f t="shared" si="3"/>
        <v>0.277</v>
      </c>
      <c r="I39" s="60" t="s">
        <v>7</v>
      </c>
      <c r="J39" s="66">
        <f t="shared" si="4"/>
        <v>0.3729</v>
      </c>
    </row>
    <row r="40" spans="5:10" ht="25.5" customHeight="1">
      <c r="E40" s="58" t="s">
        <v>21</v>
      </c>
      <c r="F40" s="65">
        <f t="shared" si="2"/>
        <v>0.287</v>
      </c>
      <c r="G40" s="60" t="s">
        <v>188</v>
      </c>
      <c r="H40" s="65">
        <f t="shared" si="3"/>
        <v>0.225</v>
      </c>
      <c r="I40" s="60" t="s">
        <v>7</v>
      </c>
      <c r="J40" s="66">
        <f t="shared" si="4"/>
        <v>0.512</v>
      </c>
    </row>
    <row r="41" spans="5:10" ht="25.5" customHeight="1">
      <c r="E41" s="58" t="s">
        <v>22</v>
      </c>
      <c r="F41" s="65">
        <f t="shared" si="2"/>
        <v>46.8</v>
      </c>
      <c r="G41" s="60" t="s">
        <v>188</v>
      </c>
      <c r="H41" s="65">
        <f t="shared" si="3"/>
        <v>0.73</v>
      </c>
      <c r="I41" s="60" t="s">
        <v>7</v>
      </c>
      <c r="J41" s="66">
        <f t="shared" si="4"/>
        <v>47.529999999999994</v>
      </c>
    </row>
    <row r="42" spans="5:10" ht="25.5" customHeight="1">
      <c r="E42" s="58" t="s">
        <v>23</v>
      </c>
      <c r="F42" s="65">
        <f t="shared" si="2"/>
        <v>0.0966</v>
      </c>
      <c r="G42" s="60" t="s">
        <v>188</v>
      </c>
      <c r="H42" s="65">
        <f t="shared" si="3"/>
        <v>3.31</v>
      </c>
      <c r="I42" s="60" t="s">
        <v>7</v>
      </c>
      <c r="J42" s="66">
        <f t="shared" si="4"/>
        <v>3.4066</v>
      </c>
    </row>
    <row r="43" spans="5:10" ht="25.5" customHeight="1">
      <c r="E43" s="58" t="s">
        <v>24</v>
      </c>
      <c r="F43" s="65">
        <f t="shared" si="2"/>
        <v>0.0109</v>
      </c>
      <c r="G43" s="60" t="s">
        <v>188</v>
      </c>
      <c r="H43" s="65">
        <f t="shared" si="3"/>
        <v>0.43</v>
      </c>
      <c r="I43" s="60" t="s">
        <v>7</v>
      </c>
      <c r="J43" s="66">
        <f t="shared" si="4"/>
        <v>0.4409</v>
      </c>
    </row>
    <row r="44" spans="5:10" ht="25.5" customHeight="1">
      <c r="E44" s="58" t="s">
        <v>25</v>
      </c>
      <c r="F44" s="65">
        <f t="shared" si="2"/>
        <v>5.66</v>
      </c>
      <c r="G44" s="60" t="s">
        <v>188</v>
      </c>
      <c r="H44" s="65">
        <f t="shared" si="3"/>
        <v>0.185</v>
      </c>
      <c r="I44" s="60" t="s">
        <v>7</v>
      </c>
      <c r="J44" s="66">
        <f t="shared" si="4"/>
        <v>5.845</v>
      </c>
    </row>
    <row r="45" spans="5:10" ht="25.5" customHeight="1">
      <c r="E45" s="58" t="s">
        <v>26</v>
      </c>
      <c r="F45" s="65">
        <f t="shared" si="2"/>
        <v>0.465</v>
      </c>
      <c r="G45" s="60" t="s">
        <v>188</v>
      </c>
      <c r="H45" s="65">
        <f t="shared" si="3"/>
        <v>1.5</v>
      </c>
      <c r="I45" s="60" t="s">
        <v>7</v>
      </c>
      <c r="J45" s="66">
        <f t="shared" si="4"/>
        <v>1.965</v>
      </c>
    </row>
    <row r="46" spans="5:10" ht="25.5" customHeight="1">
      <c r="E46" s="58" t="s">
        <v>27</v>
      </c>
      <c r="F46" s="65">
        <f t="shared" si="2"/>
        <v>0.0247</v>
      </c>
      <c r="G46" s="60" t="s">
        <v>188</v>
      </c>
      <c r="H46" s="65">
        <f t="shared" si="3"/>
        <v>10.9</v>
      </c>
      <c r="I46" s="60" t="s">
        <v>7</v>
      </c>
      <c r="J46" s="66">
        <f t="shared" si="4"/>
        <v>10.9247</v>
      </c>
    </row>
    <row r="47" spans="5:10" ht="25.5" customHeight="1">
      <c r="E47" s="58" t="s">
        <v>28</v>
      </c>
      <c r="F47" s="65">
        <f t="shared" si="2"/>
        <v>0.975</v>
      </c>
      <c r="G47" s="60" t="s">
        <v>188</v>
      </c>
      <c r="H47" s="65">
        <f t="shared" si="3"/>
        <v>0.615</v>
      </c>
      <c r="I47" s="60" t="s">
        <v>7</v>
      </c>
      <c r="J47" s="66">
        <f t="shared" si="4"/>
        <v>1.5899999999999999</v>
      </c>
    </row>
    <row r="49" spans="9:10" ht="25.5" customHeight="1">
      <c r="I49" s="57"/>
      <c r="J49" s="57"/>
    </row>
  </sheetData>
  <sheetProtection password="E177" sheet="1" objects="1" scenarios="1"/>
  <mergeCells count="5">
    <mergeCell ref="A1:D1"/>
    <mergeCell ref="E27:L27"/>
    <mergeCell ref="E1:L1"/>
    <mergeCell ref="E2:L2"/>
    <mergeCell ref="E26:L26"/>
  </mergeCells>
  <hyperlinks>
    <hyperlink ref="N1" location="算数小テスト一覧!A1" display="→算数小テスト一覧に戻る"/>
  </hyperlinks>
  <printOptions/>
  <pageMargins left="0.3937007874015748" right="0.3937007874015748" top="0.5905511811023623" bottom="0.5905511811023623" header="0.11811023622047245" footer="0.11811023622047245"/>
  <pageSetup fitToHeight="0" horizontalDpi="600" verticalDpi="600" orientation="portrait" paperSize="13" r:id="rId1"/>
  <rowBreaks count="1" manualBreakCount="1">
    <brk id="25" min="4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workbookViewId="0" topLeftCell="A1">
      <selection activeCell="P1" sqref="P1"/>
    </sheetView>
  </sheetViews>
  <sheetFormatPr defaultColWidth="9.00390625" defaultRowHeight="25.5" customHeight="1"/>
  <cols>
    <col min="1" max="6" width="3.00390625" style="57" customWidth="1"/>
    <col min="7" max="7" width="9.00390625" style="62" customWidth="1"/>
    <col min="8" max="8" width="9.875" style="60" customWidth="1"/>
    <col min="9" max="9" width="5.00390625" style="60" customWidth="1"/>
    <col min="10" max="10" width="9.875" style="60" customWidth="1"/>
    <col min="11" max="11" width="5.00390625" style="60" customWidth="1"/>
    <col min="12" max="12" width="18.00390625" style="60" customWidth="1"/>
    <col min="13" max="13" width="9.125" style="57" customWidth="1"/>
    <col min="14" max="15" width="9.00390625" style="57" customWidth="1"/>
    <col min="16" max="16" width="27.00390625" style="12" customWidth="1"/>
    <col min="17" max="16384" width="9.00390625" style="57" customWidth="1"/>
  </cols>
  <sheetData>
    <row r="1" spans="1:16" ht="25.5" customHeight="1">
      <c r="A1" s="162" t="s">
        <v>33</v>
      </c>
      <c r="B1" s="162"/>
      <c r="C1" s="162"/>
      <c r="D1" s="162"/>
      <c r="E1" s="162"/>
      <c r="F1" s="162"/>
      <c r="G1" s="150" t="s">
        <v>191</v>
      </c>
      <c r="H1" s="151"/>
      <c r="I1" s="151"/>
      <c r="J1" s="151"/>
      <c r="K1" s="151"/>
      <c r="L1" s="151"/>
      <c r="M1" s="151"/>
      <c r="N1" s="151"/>
      <c r="P1" s="106" t="s">
        <v>313</v>
      </c>
    </row>
    <row r="2" spans="1:14" ht="25.5" customHeight="1">
      <c r="A2" s="20" t="s">
        <v>116</v>
      </c>
      <c r="B2" s="20"/>
      <c r="C2" s="20" t="s">
        <v>35</v>
      </c>
      <c r="D2" s="20"/>
      <c r="E2" s="20"/>
      <c r="F2" s="20"/>
      <c r="G2" s="163" t="s">
        <v>4</v>
      </c>
      <c r="H2" s="138"/>
      <c r="I2" s="138"/>
      <c r="J2" s="138"/>
      <c r="K2" s="138"/>
      <c r="L2" s="138"/>
      <c r="M2" s="138"/>
      <c r="N2" s="138"/>
    </row>
    <row r="3" spans="1:12" ht="25.5" customHeight="1">
      <c r="A3" s="21">
        <f>RANDBETWEEN(1,999)</f>
        <v>392</v>
      </c>
      <c r="B3" s="21">
        <f>RANDBETWEEN(1,4)</f>
        <v>2</v>
      </c>
      <c r="C3" s="21">
        <f>RANDBETWEEN(1,999)</f>
        <v>855</v>
      </c>
      <c r="D3" s="21">
        <f>RANDBETWEEN(1,4)</f>
        <v>3</v>
      </c>
      <c r="E3" s="67">
        <f>$A3/(10^B3)</f>
        <v>3.92</v>
      </c>
      <c r="F3" s="67">
        <f>$C3/(10^D3)</f>
        <v>0.855</v>
      </c>
      <c r="G3" s="58" t="s">
        <v>187</v>
      </c>
      <c r="H3" s="65">
        <f>IF(E3&gt;F3,E3,F3)</f>
        <v>3.92</v>
      </c>
      <c r="I3" s="65" t="s">
        <v>192</v>
      </c>
      <c r="J3" s="65">
        <f>IF(E3&lt;F3,E3,F3)</f>
        <v>0.855</v>
      </c>
      <c r="K3" s="60" t="s">
        <v>7</v>
      </c>
      <c r="L3" s="61"/>
    </row>
    <row r="4" spans="1:12" ht="25.5" customHeight="1">
      <c r="A4" s="21">
        <f>RANDBETWEEN(1,999)</f>
        <v>1</v>
      </c>
      <c r="B4" s="21">
        <f>RANDBETWEEN(1,4)</f>
        <v>3</v>
      </c>
      <c r="C4" s="21">
        <f>RANDBETWEEN(1,999)</f>
        <v>304</v>
      </c>
      <c r="D4" s="21">
        <f>RANDBETWEEN(1,4)</f>
        <v>1</v>
      </c>
      <c r="E4" s="67">
        <f aca="true" t="shared" si="0" ref="E4:E22">$A4/(10^B4)</f>
        <v>0.001</v>
      </c>
      <c r="F4" s="67">
        <f aca="true" t="shared" si="1" ref="F4:F22">$C4/(10^D4)</f>
        <v>30.4</v>
      </c>
      <c r="G4" s="58" t="s">
        <v>10</v>
      </c>
      <c r="H4" s="65">
        <f aca="true" t="shared" si="2" ref="H4:H22">IF(E4&gt;F4,E4,F4)</f>
        <v>30.4</v>
      </c>
      <c r="I4" s="65" t="s">
        <v>192</v>
      </c>
      <c r="J4" s="65">
        <f aca="true" t="shared" si="3" ref="J4:J22">IF(E4&lt;F4,E4,F4)</f>
        <v>0.001</v>
      </c>
      <c r="K4" s="60" t="s">
        <v>7</v>
      </c>
      <c r="L4" s="61"/>
    </row>
    <row r="5" spans="1:12" ht="25.5" customHeight="1">
      <c r="A5" s="21">
        <f>RANDBETWEEN(1,999)</f>
        <v>443</v>
      </c>
      <c r="B5" s="21">
        <f>RANDBETWEEN(1,4)</f>
        <v>4</v>
      </c>
      <c r="C5" s="21">
        <f>RANDBETWEEN(1,999)</f>
        <v>311</v>
      </c>
      <c r="D5" s="21">
        <f>RANDBETWEEN(1,4)</f>
        <v>4</v>
      </c>
      <c r="E5" s="67">
        <f t="shared" si="0"/>
        <v>0.0443</v>
      </c>
      <c r="F5" s="67">
        <f t="shared" si="1"/>
        <v>0.0311</v>
      </c>
      <c r="G5" s="58" t="s">
        <v>11</v>
      </c>
      <c r="H5" s="65">
        <f t="shared" si="2"/>
        <v>0.0443</v>
      </c>
      <c r="I5" s="65" t="s">
        <v>192</v>
      </c>
      <c r="J5" s="65">
        <f t="shared" si="3"/>
        <v>0.0311</v>
      </c>
      <c r="K5" s="60" t="s">
        <v>7</v>
      </c>
      <c r="L5" s="61"/>
    </row>
    <row r="6" spans="1:12" ht="25.5" customHeight="1">
      <c r="A6" s="21">
        <f>RANDBETWEEN(1,999)</f>
        <v>878</v>
      </c>
      <c r="B6" s="21">
        <f>RANDBETWEEN(1,4)</f>
        <v>3</v>
      </c>
      <c r="C6" s="21">
        <f>RANDBETWEEN(1,999)</f>
        <v>799</v>
      </c>
      <c r="D6" s="21">
        <f>RANDBETWEEN(1,4)</f>
        <v>2</v>
      </c>
      <c r="E6" s="67">
        <f t="shared" si="0"/>
        <v>0.878</v>
      </c>
      <c r="F6" s="67">
        <f t="shared" si="1"/>
        <v>7.99</v>
      </c>
      <c r="G6" s="58" t="s">
        <v>12</v>
      </c>
      <c r="H6" s="65">
        <f t="shared" si="2"/>
        <v>7.99</v>
      </c>
      <c r="I6" s="65" t="s">
        <v>192</v>
      </c>
      <c r="J6" s="65">
        <f t="shared" si="3"/>
        <v>0.878</v>
      </c>
      <c r="K6" s="60" t="s">
        <v>7</v>
      </c>
      <c r="L6" s="61"/>
    </row>
    <row r="7" spans="1:12" ht="25.5" customHeight="1">
      <c r="A7" s="21">
        <f>RANDBETWEEN(1,999)</f>
        <v>834</v>
      </c>
      <c r="B7" s="21">
        <f>RANDBETWEEN(1,4)</f>
        <v>2</v>
      </c>
      <c r="C7" s="21">
        <f>RANDBETWEEN(1,999)</f>
        <v>337</v>
      </c>
      <c r="D7" s="21">
        <f>RANDBETWEEN(1,4)</f>
        <v>4</v>
      </c>
      <c r="E7" s="67">
        <f t="shared" si="0"/>
        <v>8.34</v>
      </c>
      <c r="F7" s="67">
        <f t="shared" si="1"/>
        <v>0.0337</v>
      </c>
      <c r="G7" s="58" t="s">
        <v>13</v>
      </c>
      <c r="H7" s="65">
        <f t="shared" si="2"/>
        <v>8.34</v>
      </c>
      <c r="I7" s="65" t="s">
        <v>192</v>
      </c>
      <c r="J7" s="65">
        <f t="shared" si="3"/>
        <v>0.0337</v>
      </c>
      <c r="K7" s="60" t="s">
        <v>7</v>
      </c>
      <c r="L7" s="61"/>
    </row>
    <row r="8" spans="1:12" ht="25.5" customHeight="1">
      <c r="A8" s="21">
        <f>RANDBETWEEN(1,999)</f>
        <v>328</v>
      </c>
      <c r="B8" s="21">
        <f>RANDBETWEEN(1,4)</f>
        <v>4</v>
      </c>
      <c r="C8" s="21">
        <f>RANDBETWEEN(1,999)</f>
        <v>256</v>
      </c>
      <c r="D8" s="21">
        <f>RANDBETWEEN(1,4)</f>
        <v>4</v>
      </c>
      <c r="E8" s="67">
        <f t="shared" si="0"/>
        <v>0.0328</v>
      </c>
      <c r="F8" s="67">
        <f t="shared" si="1"/>
        <v>0.0256</v>
      </c>
      <c r="G8" s="58" t="s">
        <v>14</v>
      </c>
      <c r="H8" s="65">
        <f t="shared" si="2"/>
        <v>0.0328</v>
      </c>
      <c r="I8" s="65" t="s">
        <v>192</v>
      </c>
      <c r="J8" s="65">
        <f t="shared" si="3"/>
        <v>0.0256</v>
      </c>
      <c r="K8" s="60" t="s">
        <v>7</v>
      </c>
      <c r="L8" s="61"/>
    </row>
    <row r="9" spans="1:12" ht="25.5" customHeight="1">
      <c r="A9" s="21">
        <f>RANDBETWEEN(1,999)</f>
        <v>994</v>
      </c>
      <c r="B9" s="21">
        <f>RANDBETWEEN(1,4)</f>
        <v>4</v>
      </c>
      <c r="C9" s="21">
        <f>RANDBETWEEN(1,999)</f>
        <v>597</v>
      </c>
      <c r="D9" s="21">
        <f>RANDBETWEEN(1,4)</f>
        <v>2</v>
      </c>
      <c r="E9" s="67">
        <f t="shared" si="0"/>
        <v>0.0994</v>
      </c>
      <c r="F9" s="67">
        <f t="shared" si="1"/>
        <v>5.97</v>
      </c>
      <c r="G9" s="58" t="s">
        <v>15</v>
      </c>
      <c r="H9" s="65">
        <f t="shared" si="2"/>
        <v>5.97</v>
      </c>
      <c r="I9" s="65" t="s">
        <v>192</v>
      </c>
      <c r="J9" s="65">
        <f t="shared" si="3"/>
        <v>0.0994</v>
      </c>
      <c r="K9" s="60" t="s">
        <v>7</v>
      </c>
      <c r="L9" s="61"/>
    </row>
    <row r="10" spans="1:12" ht="25.5" customHeight="1">
      <c r="A10" s="21">
        <f>RANDBETWEEN(1,999)</f>
        <v>18</v>
      </c>
      <c r="B10" s="21">
        <f>RANDBETWEEN(1,4)</f>
        <v>1</v>
      </c>
      <c r="C10" s="21">
        <f>RANDBETWEEN(1,999)</f>
        <v>557</v>
      </c>
      <c r="D10" s="21">
        <f>RANDBETWEEN(1,4)</f>
        <v>2</v>
      </c>
      <c r="E10" s="67">
        <f t="shared" si="0"/>
        <v>1.8</v>
      </c>
      <c r="F10" s="67">
        <f t="shared" si="1"/>
        <v>5.57</v>
      </c>
      <c r="G10" s="58" t="s">
        <v>16</v>
      </c>
      <c r="H10" s="65">
        <f t="shared" si="2"/>
        <v>5.57</v>
      </c>
      <c r="I10" s="65" t="s">
        <v>192</v>
      </c>
      <c r="J10" s="65">
        <f t="shared" si="3"/>
        <v>1.8</v>
      </c>
      <c r="K10" s="60" t="s">
        <v>7</v>
      </c>
      <c r="L10" s="61"/>
    </row>
    <row r="11" spans="1:12" ht="25.5" customHeight="1">
      <c r="A11" s="21">
        <f>RANDBETWEEN(1,999)</f>
        <v>663</v>
      </c>
      <c r="B11" s="21">
        <f>RANDBETWEEN(1,4)</f>
        <v>2</v>
      </c>
      <c r="C11" s="21">
        <f>RANDBETWEEN(1,999)</f>
        <v>721</v>
      </c>
      <c r="D11" s="21">
        <f>RANDBETWEEN(1,4)</f>
        <v>1</v>
      </c>
      <c r="E11" s="67">
        <f t="shared" si="0"/>
        <v>6.63</v>
      </c>
      <c r="F11" s="67">
        <f t="shared" si="1"/>
        <v>72.1</v>
      </c>
      <c r="G11" s="58" t="s">
        <v>17</v>
      </c>
      <c r="H11" s="65">
        <f t="shared" si="2"/>
        <v>72.1</v>
      </c>
      <c r="I11" s="65" t="s">
        <v>192</v>
      </c>
      <c r="J11" s="65">
        <f t="shared" si="3"/>
        <v>6.63</v>
      </c>
      <c r="K11" s="60" t="s">
        <v>7</v>
      </c>
      <c r="L11" s="61"/>
    </row>
    <row r="12" spans="1:12" ht="25.5" customHeight="1">
      <c r="A12" s="21">
        <f>RANDBETWEEN(1,999)</f>
        <v>650</v>
      </c>
      <c r="B12" s="21">
        <f>RANDBETWEEN(1,4)</f>
        <v>2</v>
      </c>
      <c r="C12" s="21">
        <f>RANDBETWEEN(1,999)</f>
        <v>538</v>
      </c>
      <c r="D12" s="21">
        <f>RANDBETWEEN(1,4)</f>
        <v>1</v>
      </c>
      <c r="E12" s="67">
        <f t="shared" si="0"/>
        <v>6.5</v>
      </c>
      <c r="F12" s="67">
        <f t="shared" si="1"/>
        <v>53.8</v>
      </c>
      <c r="G12" s="58" t="s">
        <v>18</v>
      </c>
      <c r="H12" s="65">
        <f t="shared" si="2"/>
        <v>53.8</v>
      </c>
      <c r="I12" s="65" t="s">
        <v>192</v>
      </c>
      <c r="J12" s="65">
        <f t="shared" si="3"/>
        <v>6.5</v>
      </c>
      <c r="K12" s="60" t="s">
        <v>7</v>
      </c>
      <c r="L12" s="61"/>
    </row>
    <row r="13" spans="1:12" ht="25.5" customHeight="1">
      <c r="A13" s="21">
        <f>RANDBETWEEN(1,999)</f>
        <v>423</v>
      </c>
      <c r="B13" s="21">
        <f>RANDBETWEEN(1,4)</f>
        <v>1</v>
      </c>
      <c r="C13" s="21">
        <f>RANDBETWEEN(1,999)</f>
        <v>322</v>
      </c>
      <c r="D13" s="21">
        <f>RANDBETWEEN(1,4)</f>
        <v>3</v>
      </c>
      <c r="E13" s="67">
        <f t="shared" si="0"/>
        <v>42.3</v>
      </c>
      <c r="F13" s="67">
        <f t="shared" si="1"/>
        <v>0.322</v>
      </c>
      <c r="G13" s="58" t="s">
        <v>19</v>
      </c>
      <c r="H13" s="65">
        <f t="shared" si="2"/>
        <v>42.3</v>
      </c>
      <c r="I13" s="65" t="s">
        <v>192</v>
      </c>
      <c r="J13" s="65">
        <f t="shared" si="3"/>
        <v>0.322</v>
      </c>
      <c r="K13" s="60" t="s">
        <v>7</v>
      </c>
      <c r="L13" s="61"/>
    </row>
    <row r="14" spans="1:12" ht="25.5" customHeight="1">
      <c r="A14" s="21">
        <f>RANDBETWEEN(1,999)</f>
        <v>631</v>
      </c>
      <c r="B14" s="21">
        <f>RANDBETWEEN(1,4)</f>
        <v>3</v>
      </c>
      <c r="C14" s="21">
        <f>RANDBETWEEN(1,999)</f>
        <v>444</v>
      </c>
      <c r="D14" s="21">
        <f>RANDBETWEEN(1,4)</f>
        <v>2</v>
      </c>
      <c r="E14" s="67">
        <f t="shared" si="0"/>
        <v>0.631</v>
      </c>
      <c r="F14" s="67">
        <f t="shared" si="1"/>
        <v>4.44</v>
      </c>
      <c r="G14" s="58" t="s">
        <v>20</v>
      </c>
      <c r="H14" s="65">
        <f t="shared" si="2"/>
        <v>4.44</v>
      </c>
      <c r="I14" s="65" t="s">
        <v>192</v>
      </c>
      <c r="J14" s="65">
        <f t="shared" si="3"/>
        <v>0.631</v>
      </c>
      <c r="K14" s="60" t="s">
        <v>7</v>
      </c>
      <c r="L14" s="61"/>
    </row>
    <row r="15" spans="1:12" ht="25.5" customHeight="1">
      <c r="A15" s="21">
        <f>RANDBETWEEN(1,999)</f>
        <v>511</v>
      </c>
      <c r="B15" s="21">
        <f>RANDBETWEEN(1,4)</f>
        <v>3</v>
      </c>
      <c r="C15" s="21">
        <f>RANDBETWEEN(1,999)</f>
        <v>839</v>
      </c>
      <c r="D15" s="21">
        <f>RANDBETWEEN(1,4)</f>
        <v>1</v>
      </c>
      <c r="E15" s="67">
        <f t="shared" si="0"/>
        <v>0.511</v>
      </c>
      <c r="F15" s="67">
        <f t="shared" si="1"/>
        <v>83.9</v>
      </c>
      <c r="G15" s="58" t="s">
        <v>21</v>
      </c>
      <c r="H15" s="65">
        <f t="shared" si="2"/>
        <v>83.9</v>
      </c>
      <c r="I15" s="65" t="s">
        <v>192</v>
      </c>
      <c r="J15" s="65">
        <f t="shared" si="3"/>
        <v>0.511</v>
      </c>
      <c r="K15" s="60" t="s">
        <v>7</v>
      </c>
      <c r="L15" s="61"/>
    </row>
    <row r="16" spans="1:12" ht="25.5" customHeight="1">
      <c r="A16" s="21">
        <f>RANDBETWEEN(1,999)</f>
        <v>493</v>
      </c>
      <c r="B16" s="21">
        <f>RANDBETWEEN(1,4)</f>
        <v>2</v>
      </c>
      <c r="C16" s="21">
        <f>RANDBETWEEN(1,999)</f>
        <v>414</v>
      </c>
      <c r="D16" s="21">
        <f>RANDBETWEEN(1,4)</f>
        <v>2</v>
      </c>
      <c r="E16" s="67">
        <f t="shared" si="0"/>
        <v>4.93</v>
      </c>
      <c r="F16" s="67">
        <f t="shared" si="1"/>
        <v>4.14</v>
      </c>
      <c r="G16" s="58" t="s">
        <v>22</v>
      </c>
      <c r="H16" s="65">
        <f t="shared" si="2"/>
        <v>4.93</v>
      </c>
      <c r="I16" s="65" t="s">
        <v>192</v>
      </c>
      <c r="J16" s="65">
        <f t="shared" si="3"/>
        <v>4.14</v>
      </c>
      <c r="K16" s="60" t="s">
        <v>7</v>
      </c>
      <c r="L16" s="61"/>
    </row>
    <row r="17" spans="1:12" ht="25.5" customHeight="1">
      <c r="A17" s="21">
        <f>RANDBETWEEN(1,999)</f>
        <v>233</v>
      </c>
      <c r="B17" s="21">
        <f>RANDBETWEEN(1,4)</f>
        <v>3</v>
      </c>
      <c r="C17" s="21">
        <f>RANDBETWEEN(1,999)</f>
        <v>354</v>
      </c>
      <c r="D17" s="21">
        <f>RANDBETWEEN(1,4)</f>
        <v>4</v>
      </c>
      <c r="E17" s="67">
        <f t="shared" si="0"/>
        <v>0.233</v>
      </c>
      <c r="F17" s="67">
        <f t="shared" si="1"/>
        <v>0.0354</v>
      </c>
      <c r="G17" s="58" t="s">
        <v>23</v>
      </c>
      <c r="H17" s="65">
        <f t="shared" si="2"/>
        <v>0.233</v>
      </c>
      <c r="I17" s="65" t="s">
        <v>192</v>
      </c>
      <c r="J17" s="65">
        <f t="shared" si="3"/>
        <v>0.0354</v>
      </c>
      <c r="K17" s="60" t="s">
        <v>7</v>
      </c>
      <c r="L17" s="61"/>
    </row>
    <row r="18" spans="1:12" ht="25.5" customHeight="1">
      <c r="A18" s="21">
        <f>RANDBETWEEN(1,999)</f>
        <v>781</v>
      </c>
      <c r="B18" s="21">
        <f>RANDBETWEEN(1,4)</f>
        <v>1</v>
      </c>
      <c r="C18" s="21">
        <f>RANDBETWEEN(1,999)</f>
        <v>668</v>
      </c>
      <c r="D18" s="21">
        <f>RANDBETWEEN(1,4)</f>
        <v>1</v>
      </c>
      <c r="E18" s="67">
        <f t="shared" si="0"/>
        <v>78.1</v>
      </c>
      <c r="F18" s="67">
        <f t="shared" si="1"/>
        <v>66.8</v>
      </c>
      <c r="G18" s="58" t="s">
        <v>24</v>
      </c>
      <c r="H18" s="65">
        <f t="shared" si="2"/>
        <v>78.1</v>
      </c>
      <c r="I18" s="65" t="s">
        <v>192</v>
      </c>
      <c r="J18" s="65">
        <f t="shared" si="3"/>
        <v>66.8</v>
      </c>
      <c r="K18" s="60" t="s">
        <v>7</v>
      </c>
      <c r="L18" s="61"/>
    </row>
    <row r="19" spans="1:12" ht="25.5" customHeight="1">
      <c r="A19" s="21">
        <f>RANDBETWEEN(1,999)</f>
        <v>521</v>
      </c>
      <c r="B19" s="21">
        <f>RANDBETWEEN(1,4)</f>
        <v>4</v>
      </c>
      <c r="C19" s="21">
        <f>RANDBETWEEN(1,999)</f>
        <v>119</v>
      </c>
      <c r="D19" s="21">
        <f>RANDBETWEEN(1,4)</f>
        <v>2</v>
      </c>
      <c r="E19" s="67">
        <f t="shared" si="0"/>
        <v>0.0521</v>
      </c>
      <c r="F19" s="67">
        <f t="shared" si="1"/>
        <v>1.19</v>
      </c>
      <c r="G19" s="58" t="s">
        <v>25</v>
      </c>
      <c r="H19" s="65">
        <f t="shared" si="2"/>
        <v>1.19</v>
      </c>
      <c r="I19" s="65" t="s">
        <v>192</v>
      </c>
      <c r="J19" s="65">
        <f t="shared" si="3"/>
        <v>0.0521</v>
      </c>
      <c r="K19" s="60" t="s">
        <v>7</v>
      </c>
      <c r="L19" s="61"/>
    </row>
    <row r="20" spans="1:12" ht="25.5" customHeight="1">
      <c r="A20" s="21">
        <f>RANDBETWEEN(1,999)</f>
        <v>44</v>
      </c>
      <c r="B20" s="21">
        <f>RANDBETWEEN(1,4)</f>
        <v>1</v>
      </c>
      <c r="C20" s="21">
        <f>RANDBETWEEN(1,999)</f>
        <v>129</v>
      </c>
      <c r="D20" s="21">
        <f>RANDBETWEEN(1,4)</f>
        <v>4</v>
      </c>
      <c r="E20" s="67">
        <f t="shared" si="0"/>
        <v>4.4</v>
      </c>
      <c r="F20" s="67">
        <f t="shared" si="1"/>
        <v>0.0129</v>
      </c>
      <c r="G20" s="58" t="s">
        <v>26</v>
      </c>
      <c r="H20" s="65">
        <f t="shared" si="2"/>
        <v>4.4</v>
      </c>
      <c r="I20" s="65" t="s">
        <v>192</v>
      </c>
      <c r="J20" s="65">
        <f t="shared" si="3"/>
        <v>0.0129</v>
      </c>
      <c r="K20" s="60" t="s">
        <v>7</v>
      </c>
      <c r="L20" s="61"/>
    </row>
    <row r="21" spans="1:12" ht="25.5" customHeight="1">
      <c r="A21" s="21">
        <f>RANDBETWEEN(1,999)</f>
        <v>606</v>
      </c>
      <c r="B21" s="21">
        <f>RANDBETWEEN(1,4)</f>
        <v>1</v>
      </c>
      <c r="C21" s="21">
        <f>RANDBETWEEN(1,999)</f>
        <v>162</v>
      </c>
      <c r="D21" s="21">
        <f>RANDBETWEEN(1,4)</f>
        <v>2</v>
      </c>
      <c r="E21" s="67">
        <f t="shared" si="0"/>
        <v>60.6</v>
      </c>
      <c r="F21" s="67">
        <f t="shared" si="1"/>
        <v>1.62</v>
      </c>
      <c r="G21" s="58" t="s">
        <v>27</v>
      </c>
      <c r="H21" s="65">
        <f t="shared" si="2"/>
        <v>60.6</v>
      </c>
      <c r="I21" s="65" t="s">
        <v>192</v>
      </c>
      <c r="J21" s="65">
        <f t="shared" si="3"/>
        <v>1.62</v>
      </c>
      <c r="K21" s="60" t="s">
        <v>7</v>
      </c>
      <c r="L21" s="61"/>
    </row>
    <row r="22" spans="1:12" ht="25.5" customHeight="1">
      <c r="A22" s="21">
        <f>RANDBETWEEN(1,999)</f>
        <v>753</v>
      </c>
      <c r="B22" s="21">
        <f>RANDBETWEEN(1,4)</f>
        <v>4</v>
      </c>
      <c r="C22" s="21">
        <f>RANDBETWEEN(1,999)</f>
        <v>42</v>
      </c>
      <c r="D22" s="21">
        <f>RANDBETWEEN(1,4)</f>
        <v>2</v>
      </c>
      <c r="E22" s="67">
        <f t="shared" si="0"/>
        <v>0.0753</v>
      </c>
      <c r="F22" s="67">
        <f t="shared" si="1"/>
        <v>0.42</v>
      </c>
      <c r="G22" s="58" t="s">
        <v>28</v>
      </c>
      <c r="H22" s="65">
        <f t="shared" si="2"/>
        <v>0.42</v>
      </c>
      <c r="I22" s="65" t="s">
        <v>192</v>
      </c>
      <c r="J22" s="65">
        <f t="shared" si="3"/>
        <v>0.0753</v>
      </c>
      <c r="K22" s="60" t="s">
        <v>7</v>
      </c>
      <c r="L22" s="61"/>
    </row>
    <row r="23" ht="25.5" customHeight="1">
      <c r="H23" s="59"/>
    </row>
    <row r="24" spans="11:13" ht="25.5" customHeight="1" thickBot="1">
      <c r="K24" s="63" t="s">
        <v>1</v>
      </c>
      <c r="L24" s="63"/>
      <c r="M24" s="64"/>
    </row>
    <row r="26" spans="7:14" ht="25.5" customHeight="1">
      <c r="G26" s="150" t="s">
        <v>191</v>
      </c>
      <c r="H26" s="151"/>
      <c r="I26" s="151"/>
      <c r="J26" s="151"/>
      <c r="K26" s="151"/>
      <c r="L26" s="151"/>
      <c r="M26" s="151"/>
      <c r="N26" s="151"/>
    </row>
    <row r="27" spans="7:14" ht="25.5" customHeight="1">
      <c r="G27" s="163"/>
      <c r="H27" s="138"/>
      <c r="I27" s="138"/>
      <c r="J27" s="138"/>
      <c r="K27" s="138"/>
      <c r="L27" s="138"/>
      <c r="M27" s="138"/>
      <c r="N27" s="138"/>
    </row>
    <row r="28" spans="7:12" ht="25.5" customHeight="1">
      <c r="G28" s="58" t="s">
        <v>187</v>
      </c>
      <c r="H28" s="65">
        <f aca="true" t="shared" si="4" ref="H28:H47">$H3</f>
        <v>3.92</v>
      </c>
      <c r="I28" s="65" t="s">
        <v>192</v>
      </c>
      <c r="J28" s="65">
        <f aca="true" t="shared" si="5" ref="J28:J47">$J3</f>
        <v>0.855</v>
      </c>
      <c r="K28" s="60" t="s">
        <v>7</v>
      </c>
      <c r="L28" s="66">
        <f>H28-J28</f>
        <v>3.065</v>
      </c>
    </row>
    <row r="29" spans="7:12" ht="25.5" customHeight="1">
      <c r="G29" s="58" t="s">
        <v>189</v>
      </c>
      <c r="H29" s="65">
        <f t="shared" si="4"/>
        <v>30.4</v>
      </c>
      <c r="I29" s="65" t="s">
        <v>192</v>
      </c>
      <c r="J29" s="65">
        <f t="shared" si="5"/>
        <v>0.001</v>
      </c>
      <c r="K29" s="60" t="s">
        <v>7</v>
      </c>
      <c r="L29" s="66">
        <f aca="true" t="shared" si="6" ref="L29:L47">H29-J29</f>
        <v>30.398999999999997</v>
      </c>
    </row>
    <row r="30" spans="7:12" ht="25.5" customHeight="1">
      <c r="G30" s="58" t="s">
        <v>11</v>
      </c>
      <c r="H30" s="65">
        <f t="shared" si="4"/>
        <v>0.0443</v>
      </c>
      <c r="I30" s="65" t="s">
        <v>192</v>
      </c>
      <c r="J30" s="65">
        <f t="shared" si="5"/>
        <v>0.0311</v>
      </c>
      <c r="K30" s="60" t="s">
        <v>7</v>
      </c>
      <c r="L30" s="66">
        <f t="shared" si="6"/>
        <v>0.0132</v>
      </c>
    </row>
    <row r="31" spans="7:12" ht="25.5" customHeight="1">
      <c r="G31" s="58" t="s">
        <v>12</v>
      </c>
      <c r="H31" s="65">
        <f t="shared" si="4"/>
        <v>7.99</v>
      </c>
      <c r="I31" s="65" t="s">
        <v>192</v>
      </c>
      <c r="J31" s="65">
        <f t="shared" si="5"/>
        <v>0.878</v>
      </c>
      <c r="K31" s="60" t="s">
        <v>7</v>
      </c>
      <c r="L31" s="66">
        <f t="shared" si="6"/>
        <v>7.112</v>
      </c>
    </row>
    <row r="32" spans="7:12" ht="25.5" customHeight="1">
      <c r="G32" s="58" t="s">
        <v>13</v>
      </c>
      <c r="H32" s="65">
        <f t="shared" si="4"/>
        <v>8.34</v>
      </c>
      <c r="I32" s="65" t="s">
        <v>192</v>
      </c>
      <c r="J32" s="65">
        <f t="shared" si="5"/>
        <v>0.0337</v>
      </c>
      <c r="K32" s="60" t="s">
        <v>7</v>
      </c>
      <c r="L32" s="66">
        <f t="shared" si="6"/>
        <v>8.3063</v>
      </c>
    </row>
    <row r="33" spans="7:12" ht="25.5" customHeight="1">
      <c r="G33" s="58" t="s">
        <v>14</v>
      </c>
      <c r="H33" s="65">
        <f t="shared" si="4"/>
        <v>0.0328</v>
      </c>
      <c r="I33" s="65" t="s">
        <v>192</v>
      </c>
      <c r="J33" s="65">
        <f t="shared" si="5"/>
        <v>0.0256</v>
      </c>
      <c r="K33" s="60" t="s">
        <v>7</v>
      </c>
      <c r="L33" s="66">
        <f t="shared" si="6"/>
        <v>0.0072000000000000015</v>
      </c>
    </row>
    <row r="34" spans="7:12" ht="25.5" customHeight="1">
      <c r="G34" s="58" t="s">
        <v>15</v>
      </c>
      <c r="H34" s="65">
        <f t="shared" si="4"/>
        <v>5.97</v>
      </c>
      <c r="I34" s="65" t="s">
        <v>192</v>
      </c>
      <c r="J34" s="65">
        <f t="shared" si="5"/>
        <v>0.0994</v>
      </c>
      <c r="K34" s="60" t="s">
        <v>7</v>
      </c>
      <c r="L34" s="66">
        <f t="shared" si="6"/>
        <v>5.8706</v>
      </c>
    </row>
    <row r="35" spans="7:12" ht="25.5" customHeight="1">
      <c r="G35" s="58" t="s">
        <v>16</v>
      </c>
      <c r="H35" s="65">
        <f t="shared" si="4"/>
        <v>5.57</v>
      </c>
      <c r="I35" s="65" t="s">
        <v>192</v>
      </c>
      <c r="J35" s="65">
        <f t="shared" si="5"/>
        <v>1.8</v>
      </c>
      <c r="K35" s="60" t="s">
        <v>7</v>
      </c>
      <c r="L35" s="66">
        <f t="shared" si="6"/>
        <v>3.7700000000000005</v>
      </c>
    </row>
    <row r="36" spans="7:12" ht="25.5" customHeight="1">
      <c r="G36" s="58" t="s">
        <v>17</v>
      </c>
      <c r="H36" s="65">
        <f t="shared" si="4"/>
        <v>72.1</v>
      </c>
      <c r="I36" s="65" t="s">
        <v>192</v>
      </c>
      <c r="J36" s="65">
        <f t="shared" si="5"/>
        <v>6.63</v>
      </c>
      <c r="K36" s="60" t="s">
        <v>7</v>
      </c>
      <c r="L36" s="66">
        <f t="shared" si="6"/>
        <v>65.47</v>
      </c>
    </row>
    <row r="37" spans="7:12" ht="25.5" customHeight="1">
      <c r="G37" s="58" t="s">
        <v>18</v>
      </c>
      <c r="H37" s="65">
        <f t="shared" si="4"/>
        <v>53.8</v>
      </c>
      <c r="I37" s="65" t="s">
        <v>192</v>
      </c>
      <c r="J37" s="65">
        <f t="shared" si="5"/>
        <v>6.5</v>
      </c>
      <c r="K37" s="60" t="s">
        <v>7</v>
      </c>
      <c r="L37" s="66">
        <f t="shared" si="6"/>
        <v>47.3</v>
      </c>
    </row>
    <row r="38" spans="7:12" ht="25.5" customHeight="1">
      <c r="G38" s="58" t="s">
        <v>19</v>
      </c>
      <c r="H38" s="65">
        <f t="shared" si="4"/>
        <v>42.3</v>
      </c>
      <c r="I38" s="65" t="s">
        <v>192</v>
      </c>
      <c r="J38" s="65">
        <f t="shared" si="5"/>
        <v>0.322</v>
      </c>
      <c r="K38" s="60" t="s">
        <v>7</v>
      </c>
      <c r="L38" s="66">
        <f t="shared" si="6"/>
        <v>41.977999999999994</v>
      </c>
    </row>
    <row r="39" spans="7:12" ht="25.5" customHeight="1">
      <c r="G39" s="58" t="s">
        <v>20</v>
      </c>
      <c r="H39" s="65">
        <f t="shared" si="4"/>
        <v>4.44</v>
      </c>
      <c r="I39" s="65" t="s">
        <v>192</v>
      </c>
      <c r="J39" s="65">
        <f t="shared" si="5"/>
        <v>0.631</v>
      </c>
      <c r="K39" s="60" t="s">
        <v>7</v>
      </c>
      <c r="L39" s="66">
        <f t="shared" si="6"/>
        <v>3.809</v>
      </c>
    </row>
    <row r="40" spans="7:12" ht="25.5" customHeight="1">
      <c r="G40" s="58" t="s">
        <v>21</v>
      </c>
      <c r="H40" s="65">
        <f t="shared" si="4"/>
        <v>83.9</v>
      </c>
      <c r="I40" s="65" t="s">
        <v>192</v>
      </c>
      <c r="J40" s="65">
        <f t="shared" si="5"/>
        <v>0.511</v>
      </c>
      <c r="K40" s="60" t="s">
        <v>7</v>
      </c>
      <c r="L40" s="66">
        <f t="shared" si="6"/>
        <v>83.38900000000001</v>
      </c>
    </row>
    <row r="41" spans="7:12" ht="25.5" customHeight="1">
      <c r="G41" s="58" t="s">
        <v>22</v>
      </c>
      <c r="H41" s="65">
        <f t="shared" si="4"/>
        <v>4.93</v>
      </c>
      <c r="I41" s="65" t="s">
        <v>192</v>
      </c>
      <c r="J41" s="65">
        <f t="shared" si="5"/>
        <v>4.14</v>
      </c>
      <c r="K41" s="60" t="s">
        <v>7</v>
      </c>
      <c r="L41" s="66">
        <f t="shared" si="6"/>
        <v>0.79</v>
      </c>
    </row>
    <row r="42" spans="7:12" ht="25.5" customHeight="1">
      <c r="G42" s="58" t="s">
        <v>23</v>
      </c>
      <c r="H42" s="65">
        <f t="shared" si="4"/>
        <v>0.233</v>
      </c>
      <c r="I42" s="65" t="s">
        <v>192</v>
      </c>
      <c r="J42" s="65">
        <f t="shared" si="5"/>
        <v>0.0354</v>
      </c>
      <c r="K42" s="60" t="s">
        <v>7</v>
      </c>
      <c r="L42" s="66">
        <f t="shared" si="6"/>
        <v>0.1976</v>
      </c>
    </row>
    <row r="43" spans="7:12" ht="25.5" customHeight="1">
      <c r="G43" s="58" t="s">
        <v>24</v>
      </c>
      <c r="H43" s="65">
        <f t="shared" si="4"/>
        <v>78.1</v>
      </c>
      <c r="I43" s="65" t="s">
        <v>192</v>
      </c>
      <c r="J43" s="65">
        <f t="shared" si="5"/>
        <v>66.8</v>
      </c>
      <c r="K43" s="60" t="s">
        <v>7</v>
      </c>
      <c r="L43" s="66">
        <f t="shared" si="6"/>
        <v>11.299999999999997</v>
      </c>
    </row>
    <row r="44" spans="7:12" ht="25.5" customHeight="1">
      <c r="G44" s="58" t="s">
        <v>25</v>
      </c>
      <c r="H44" s="65">
        <f t="shared" si="4"/>
        <v>1.19</v>
      </c>
      <c r="I44" s="65" t="s">
        <v>192</v>
      </c>
      <c r="J44" s="65">
        <f t="shared" si="5"/>
        <v>0.0521</v>
      </c>
      <c r="K44" s="60" t="s">
        <v>7</v>
      </c>
      <c r="L44" s="66">
        <f t="shared" si="6"/>
        <v>1.1379</v>
      </c>
    </row>
    <row r="45" spans="7:12" ht="25.5" customHeight="1">
      <c r="G45" s="58" t="s">
        <v>26</v>
      </c>
      <c r="H45" s="65">
        <f t="shared" si="4"/>
        <v>4.4</v>
      </c>
      <c r="I45" s="65" t="s">
        <v>192</v>
      </c>
      <c r="J45" s="65">
        <f t="shared" si="5"/>
        <v>0.0129</v>
      </c>
      <c r="K45" s="60" t="s">
        <v>7</v>
      </c>
      <c r="L45" s="66">
        <f t="shared" si="6"/>
        <v>4.3871</v>
      </c>
    </row>
    <row r="46" spans="7:12" ht="25.5" customHeight="1">
      <c r="G46" s="58" t="s">
        <v>27</v>
      </c>
      <c r="H46" s="65">
        <f t="shared" si="4"/>
        <v>60.6</v>
      </c>
      <c r="I46" s="65" t="s">
        <v>192</v>
      </c>
      <c r="J46" s="65">
        <f t="shared" si="5"/>
        <v>1.62</v>
      </c>
      <c r="K46" s="60" t="s">
        <v>7</v>
      </c>
      <c r="L46" s="66">
        <f t="shared" si="6"/>
        <v>58.980000000000004</v>
      </c>
    </row>
    <row r="47" spans="7:12" ht="25.5" customHeight="1">
      <c r="G47" s="58" t="s">
        <v>28</v>
      </c>
      <c r="H47" s="65">
        <f t="shared" si="4"/>
        <v>0.42</v>
      </c>
      <c r="I47" s="65" t="s">
        <v>192</v>
      </c>
      <c r="J47" s="65">
        <f t="shared" si="5"/>
        <v>0.0753</v>
      </c>
      <c r="K47" s="60" t="s">
        <v>7</v>
      </c>
      <c r="L47" s="66">
        <f t="shared" si="6"/>
        <v>0.3447</v>
      </c>
    </row>
    <row r="49" spans="11:12" ht="25.5" customHeight="1">
      <c r="K49" s="57"/>
      <c r="L49" s="57"/>
    </row>
  </sheetData>
  <sheetProtection password="E177" sheet="1" objects="1" scenarios="1"/>
  <mergeCells count="5">
    <mergeCell ref="A1:F1"/>
    <mergeCell ref="G27:N27"/>
    <mergeCell ref="G1:N1"/>
    <mergeCell ref="G2:N2"/>
    <mergeCell ref="G26:N26"/>
  </mergeCells>
  <hyperlinks>
    <hyperlink ref="P1" location="算数小テスト一覧!A1" display="→算数小テスト一覧に戻る"/>
  </hyperlinks>
  <printOptions/>
  <pageMargins left="0.3937007874015748" right="0.3937007874015748" top="0.5905511811023623" bottom="0.5905511811023623" header="0.11811023622047245" footer="0.11811023622047245"/>
  <pageSetup fitToHeight="0" horizontalDpi="600" verticalDpi="600" orientation="portrait" paperSize="13" r:id="rId1"/>
  <rowBreaks count="1" manualBreakCount="1">
    <brk id="25" min="6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workbookViewId="0" topLeftCell="A1">
      <selection activeCell="Q1" sqref="Q1"/>
    </sheetView>
  </sheetViews>
  <sheetFormatPr defaultColWidth="9.00390625" defaultRowHeight="25.5" customHeight="1"/>
  <cols>
    <col min="1" max="7" width="2.125" style="57" customWidth="1"/>
    <col min="8" max="8" width="9.00390625" style="62" customWidth="1"/>
    <col min="9" max="9" width="9.875" style="60" customWidth="1"/>
    <col min="10" max="10" width="5.00390625" style="60" customWidth="1"/>
    <col min="11" max="11" width="9.875" style="60" customWidth="1"/>
    <col min="12" max="12" width="5.00390625" style="60" customWidth="1"/>
    <col min="13" max="13" width="18.00390625" style="60" customWidth="1"/>
    <col min="14" max="14" width="9.125" style="57" customWidth="1"/>
    <col min="15" max="16" width="9.00390625" style="57" customWidth="1"/>
    <col min="17" max="17" width="27.00390625" style="57" customWidth="1"/>
    <col min="18" max="16384" width="9.00390625" style="57" customWidth="1"/>
  </cols>
  <sheetData>
    <row r="1" spans="1:17" ht="25.5" customHeight="1">
      <c r="A1" s="162" t="s">
        <v>33</v>
      </c>
      <c r="B1" s="162"/>
      <c r="C1" s="162"/>
      <c r="D1" s="162"/>
      <c r="E1" s="162"/>
      <c r="F1" s="162"/>
      <c r="G1" s="162"/>
      <c r="H1" s="150" t="s">
        <v>404</v>
      </c>
      <c r="I1" s="151"/>
      <c r="J1" s="151"/>
      <c r="K1" s="151"/>
      <c r="L1" s="151"/>
      <c r="M1" s="151"/>
      <c r="N1" s="151"/>
      <c r="O1" s="151"/>
      <c r="Q1" s="106" t="s">
        <v>313</v>
      </c>
    </row>
    <row r="2" spans="1:15" ht="25.5" customHeight="1">
      <c r="A2" s="35"/>
      <c r="B2" s="20" t="s">
        <v>116</v>
      </c>
      <c r="C2" s="20"/>
      <c r="D2" s="20" t="s">
        <v>35</v>
      </c>
      <c r="E2" s="20"/>
      <c r="F2" s="20"/>
      <c r="G2" s="20"/>
      <c r="H2" s="163" t="s">
        <v>4</v>
      </c>
      <c r="I2" s="138"/>
      <c r="J2" s="138"/>
      <c r="K2" s="138"/>
      <c r="L2" s="138"/>
      <c r="M2" s="138"/>
      <c r="N2" s="138"/>
      <c r="O2" s="138"/>
    </row>
    <row r="3" spans="1:13" ht="25.5" customHeight="1">
      <c r="A3" s="35">
        <f>RANDBETWEEN(0,1)</f>
        <v>1</v>
      </c>
      <c r="B3" s="21">
        <f>RANDBETWEEN(1,999)</f>
        <v>569</v>
      </c>
      <c r="C3" s="21">
        <f>RANDBETWEEN(1,4)</f>
        <v>4</v>
      </c>
      <c r="D3" s="21">
        <f>RANDBETWEEN(1,999)</f>
        <v>832</v>
      </c>
      <c r="E3" s="21">
        <f>RANDBETWEEN(1,4)</f>
        <v>3</v>
      </c>
      <c r="F3" s="67">
        <f aca="true" t="shared" si="0" ref="F3:F22">$B3/(10^C3)</f>
        <v>0.0569</v>
      </c>
      <c r="G3" s="67">
        <f aca="true" t="shared" si="1" ref="G3:G22">$D3/(10^E3)</f>
        <v>0.832</v>
      </c>
      <c r="H3" s="58" t="s">
        <v>187</v>
      </c>
      <c r="I3" s="65">
        <f>IF(A3=0,F3,IF(F3&gt;G3,F3,G3))</f>
        <v>0.832</v>
      </c>
      <c r="J3" s="65" t="str">
        <f>IF(A3=0,"+","-")</f>
        <v>-</v>
      </c>
      <c r="K3" s="65">
        <f>IF(A3=0,G3,IF(F3&lt;G3,F3,G3))</f>
        <v>0.0569</v>
      </c>
      <c r="L3" s="60" t="s">
        <v>7</v>
      </c>
      <c r="M3" s="61"/>
    </row>
    <row r="4" spans="1:13" ht="25.5" customHeight="1">
      <c r="A4" s="35">
        <f>RANDBETWEEN(0,1)</f>
        <v>0</v>
      </c>
      <c r="B4" s="21">
        <f>RANDBETWEEN(1,999)</f>
        <v>672</v>
      </c>
      <c r="C4" s="21">
        <f>RANDBETWEEN(1,4)</f>
        <v>2</v>
      </c>
      <c r="D4" s="21">
        <f>RANDBETWEEN(1,999)</f>
        <v>866</v>
      </c>
      <c r="E4" s="21">
        <f>RANDBETWEEN(1,4)</f>
        <v>1</v>
      </c>
      <c r="F4" s="67">
        <f t="shared" si="0"/>
        <v>6.72</v>
      </c>
      <c r="G4" s="67">
        <f t="shared" si="1"/>
        <v>86.6</v>
      </c>
      <c r="H4" s="58" t="s">
        <v>10</v>
      </c>
      <c r="I4" s="65">
        <f aca="true" t="shared" si="2" ref="I4:I22">IF(A4=0,F4,IF(F4&gt;G4,F4,G4))</f>
        <v>6.72</v>
      </c>
      <c r="J4" s="65" t="str">
        <f aca="true" t="shared" si="3" ref="J4:J22">IF(A4=0,"+","-")</f>
        <v>+</v>
      </c>
      <c r="K4" s="65">
        <f aca="true" t="shared" si="4" ref="K4:K22">IF(A4=0,G4,IF(F4&lt;G4,F4,G4))</f>
        <v>86.6</v>
      </c>
      <c r="L4" s="60" t="s">
        <v>7</v>
      </c>
      <c r="M4" s="61"/>
    </row>
    <row r="5" spans="1:13" ht="25.5" customHeight="1">
      <c r="A5" s="35">
        <f>RANDBETWEEN(0,1)</f>
        <v>0</v>
      </c>
      <c r="B5" s="21">
        <f>RANDBETWEEN(1,999)</f>
        <v>760</v>
      </c>
      <c r="C5" s="21">
        <f>RANDBETWEEN(1,4)</f>
        <v>2</v>
      </c>
      <c r="D5" s="21">
        <f>RANDBETWEEN(1,999)</f>
        <v>363</v>
      </c>
      <c r="E5" s="21">
        <f>RANDBETWEEN(1,4)</f>
        <v>4</v>
      </c>
      <c r="F5" s="67">
        <f t="shared" si="0"/>
        <v>7.6</v>
      </c>
      <c r="G5" s="67">
        <f t="shared" si="1"/>
        <v>0.0363</v>
      </c>
      <c r="H5" s="58" t="s">
        <v>11</v>
      </c>
      <c r="I5" s="65">
        <f t="shared" si="2"/>
        <v>7.6</v>
      </c>
      <c r="J5" s="65" t="str">
        <f t="shared" si="3"/>
        <v>+</v>
      </c>
      <c r="K5" s="65">
        <f t="shared" si="4"/>
        <v>0.0363</v>
      </c>
      <c r="L5" s="60" t="s">
        <v>7</v>
      </c>
      <c r="M5" s="61"/>
    </row>
    <row r="6" spans="1:13" ht="25.5" customHeight="1">
      <c r="A6" s="35">
        <f>RANDBETWEEN(0,1)</f>
        <v>0</v>
      </c>
      <c r="B6" s="21">
        <f>RANDBETWEEN(1,999)</f>
        <v>778</v>
      </c>
      <c r="C6" s="21">
        <f>RANDBETWEEN(1,4)</f>
        <v>1</v>
      </c>
      <c r="D6" s="21">
        <f>RANDBETWEEN(1,999)</f>
        <v>853</v>
      </c>
      <c r="E6" s="21">
        <f>RANDBETWEEN(1,4)</f>
        <v>1</v>
      </c>
      <c r="F6" s="67">
        <f t="shared" si="0"/>
        <v>77.8</v>
      </c>
      <c r="G6" s="67">
        <f t="shared" si="1"/>
        <v>85.3</v>
      </c>
      <c r="H6" s="58" t="s">
        <v>12</v>
      </c>
      <c r="I6" s="65">
        <f t="shared" si="2"/>
        <v>77.8</v>
      </c>
      <c r="J6" s="65" t="str">
        <f t="shared" si="3"/>
        <v>+</v>
      </c>
      <c r="K6" s="65">
        <f t="shared" si="4"/>
        <v>85.3</v>
      </c>
      <c r="L6" s="60" t="s">
        <v>7</v>
      </c>
      <c r="M6" s="61"/>
    </row>
    <row r="7" spans="1:13" ht="25.5" customHeight="1">
      <c r="A7" s="35">
        <f>RANDBETWEEN(0,1)</f>
        <v>0</v>
      </c>
      <c r="B7" s="21">
        <f>RANDBETWEEN(1,999)</f>
        <v>183</v>
      </c>
      <c r="C7" s="21">
        <f>RANDBETWEEN(1,4)</f>
        <v>2</v>
      </c>
      <c r="D7" s="21">
        <f>RANDBETWEEN(1,999)</f>
        <v>906</v>
      </c>
      <c r="E7" s="21">
        <f>RANDBETWEEN(1,4)</f>
        <v>2</v>
      </c>
      <c r="F7" s="67">
        <f t="shared" si="0"/>
        <v>1.83</v>
      </c>
      <c r="G7" s="67">
        <f t="shared" si="1"/>
        <v>9.06</v>
      </c>
      <c r="H7" s="58" t="s">
        <v>13</v>
      </c>
      <c r="I7" s="65">
        <f t="shared" si="2"/>
        <v>1.83</v>
      </c>
      <c r="J7" s="65" t="str">
        <f t="shared" si="3"/>
        <v>+</v>
      </c>
      <c r="K7" s="65">
        <f t="shared" si="4"/>
        <v>9.06</v>
      </c>
      <c r="L7" s="60" t="s">
        <v>7</v>
      </c>
      <c r="M7" s="61"/>
    </row>
    <row r="8" spans="1:13" ht="25.5" customHeight="1">
      <c r="A8" s="35">
        <f>RANDBETWEEN(0,1)</f>
        <v>1</v>
      </c>
      <c r="B8" s="21">
        <f>RANDBETWEEN(1,999)</f>
        <v>83</v>
      </c>
      <c r="C8" s="21">
        <f>RANDBETWEEN(1,4)</f>
        <v>4</v>
      </c>
      <c r="D8" s="21">
        <f>RANDBETWEEN(1,999)</f>
        <v>204</v>
      </c>
      <c r="E8" s="21">
        <f>RANDBETWEEN(1,4)</f>
        <v>2</v>
      </c>
      <c r="F8" s="67">
        <f t="shared" si="0"/>
        <v>0.0083</v>
      </c>
      <c r="G8" s="67">
        <f t="shared" si="1"/>
        <v>2.04</v>
      </c>
      <c r="H8" s="58" t="s">
        <v>14</v>
      </c>
      <c r="I8" s="65">
        <f t="shared" si="2"/>
        <v>2.04</v>
      </c>
      <c r="J8" s="65" t="str">
        <f t="shared" si="3"/>
        <v>-</v>
      </c>
      <c r="K8" s="65">
        <f t="shared" si="4"/>
        <v>0.0083</v>
      </c>
      <c r="L8" s="60" t="s">
        <v>7</v>
      </c>
      <c r="M8" s="61"/>
    </row>
    <row r="9" spans="1:13" ht="25.5" customHeight="1">
      <c r="A9" s="35">
        <f>RANDBETWEEN(0,1)</f>
        <v>1</v>
      </c>
      <c r="B9" s="21">
        <f>RANDBETWEEN(1,999)</f>
        <v>198</v>
      </c>
      <c r="C9" s="21">
        <f>RANDBETWEEN(1,4)</f>
        <v>2</v>
      </c>
      <c r="D9" s="21">
        <f>RANDBETWEEN(1,999)</f>
        <v>575</v>
      </c>
      <c r="E9" s="21">
        <f>RANDBETWEEN(1,4)</f>
        <v>1</v>
      </c>
      <c r="F9" s="67">
        <f t="shared" si="0"/>
        <v>1.98</v>
      </c>
      <c r="G9" s="67">
        <f t="shared" si="1"/>
        <v>57.5</v>
      </c>
      <c r="H9" s="58" t="s">
        <v>15</v>
      </c>
      <c r="I9" s="65">
        <f t="shared" si="2"/>
        <v>57.5</v>
      </c>
      <c r="J9" s="65" t="str">
        <f t="shared" si="3"/>
        <v>-</v>
      </c>
      <c r="K9" s="65">
        <f t="shared" si="4"/>
        <v>1.98</v>
      </c>
      <c r="L9" s="60" t="s">
        <v>7</v>
      </c>
      <c r="M9" s="61"/>
    </row>
    <row r="10" spans="1:13" ht="25.5" customHeight="1">
      <c r="A10" s="35">
        <f>RANDBETWEEN(0,1)</f>
        <v>0</v>
      </c>
      <c r="B10" s="21">
        <f>RANDBETWEEN(1,999)</f>
        <v>898</v>
      </c>
      <c r="C10" s="21">
        <f>RANDBETWEEN(1,4)</f>
        <v>3</v>
      </c>
      <c r="D10" s="21">
        <f>RANDBETWEEN(1,999)</f>
        <v>817</v>
      </c>
      <c r="E10" s="21">
        <f>RANDBETWEEN(1,4)</f>
        <v>1</v>
      </c>
      <c r="F10" s="67">
        <f t="shared" si="0"/>
        <v>0.898</v>
      </c>
      <c r="G10" s="67">
        <f t="shared" si="1"/>
        <v>81.7</v>
      </c>
      <c r="H10" s="58" t="s">
        <v>16</v>
      </c>
      <c r="I10" s="65">
        <f t="shared" si="2"/>
        <v>0.898</v>
      </c>
      <c r="J10" s="65" t="str">
        <f t="shared" si="3"/>
        <v>+</v>
      </c>
      <c r="K10" s="65">
        <f t="shared" si="4"/>
        <v>81.7</v>
      </c>
      <c r="L10" s="60" t="s">
        <v>7</v>
      </c>
      <c r="M10" s="61"/>
    </row>
    <row r="11" spans="1:13" ht="25.5" customHeight="1">
      <c r="A11" s="35">
        <f>RANDBETWEEN(0,1)</f>
        <v>1</v>
      </c>
      <c r="B11" s="21">
        <f>RANDBETWEEN(1,999)</f>
        <v>45</v>
      </c>
      <c r="C11" s="21">
        <f>RANDBETWEEN(1,4)</f>
        <v>3</v>
      </c>
      <c r="D11" s="21">
        <f>RANDBETWEEN(1,999)</f>
        <v>372</v>
      </c>
      <c r="E11" s="21">
        <f>RANDBETWEEN(1,4)</f>
        <v>2</v>
      </c>
      <c r="F11" s="67">
        <f t="shared" si="0"/>
        <v>0.045</v>
      </c>
      <c r="G11" s="67">
        <f t="shared" si="1"/>
        <v>3.72</v>
      </c>
      <c r="H11" s="58" t="s">
        <v>17</v>
      </c>
      <c r="I11" s="65">
        <f t="shared" si="2"/>
        <v>3.72</v>
      </c>
      <c r="J11" s="65" t="str">
        <f t="shared" si="3"/>
        <v>-</v>
      </c>
      <c r="K11" s="65">
        <f t="shared" si="4"/>
        <v>0.045</v>
      </c>
      <c r="L11" s="60" t="s">
        <v>7</v>
      </c>
      <c r="M11" s="61"/>
    </row>
    <row r="12" spans="1:13" ht="25.5" customHeight="1">
      <c r="A12" s="35">
        <f>RANDBETWEEN(0,1)</f>
        <v>0</v>
      </c>
      <c r="B12" s="21">
        <f>RANDBETWEEN(1,999)</f>
        <v>605</v>
      </c>
      <c r="C12" s="21">
        <f>RANDBETWEEN(1,4)</f>
        <v>3</v>
      </c>
      <c r="D12" s="21">
        <f>RANDBETWEEN(1,999)</f>
        <v>120</v>
      </c>
      <c r="E12" s="21">
        <f>RANDBETWEEN(1,4)</f>
        <v>2</v>
      </c>
      <c r="F12" s="67">
        <f t="shared" si="0"/>
        <v>0.605</v>
      </c>
      <c r="G12" s="67">
        <f t="shared" si="1"/>
        <v>1.2</v>
      </c>
      <c r="H12" s="58" t="s">
        <v>18</v>
      </c>
      <c r="I12" s="65">
        <f t="shared" si="2"/>
        <v>0.605</v>
      </c>
      <c r="J12" s="65" t="str">
        <f t="shared" si="3"/>
        <v>+</v>
      </c>
      <c r="K12" s="65">
        <f t="shared" si="4"/>
        <v>1.2</v>
      </c>
      <c r="L12" s="60" t="s">
        <v>7</v>
      </c>
      <c r="M12" s="61"/>
    </row>
    <row r="13" spans="1:13" ht="25.5" customHeight="1">
      <c r="A13" s="35">
        <f>RANDBETWEEN(0,1)</f>
        <v>1</v>
      </c>
      <c r="B13" s="21">
        <f>RANDBETWEEN(1,999)</f>
        <v>698</v>
      </c>
      <c r="C13" s="21">
        <f>RANDBETWEEN(1,4)</f>
        <v>2</v>
      </c>
      <c r="D13" s="21">
        <f>RANDBETWEEN(1,999)</f>
        <v>984</v>
      </c>
      <c r="E13" s="21">
        <f>RANDBETWEEN(1,4)</f>
        <v>4</v>
      </c>
      <c r="F13" s="67">
        <f t="shared" si="0"/>
        <v>6.98</v>
      </c>
      <c r="G13" s="67">
        <f t="shared" si="1"/>
        <v>0.0984</v>
      </c>
      <c r="H13" s="58" t="s">
        <v>19</v>
      </c>
      <c r="I13" s="65">
        <f t="shared" si="2"/>
        <v>6.98</v>
      </c>
      <c r="J13" s="65" t="str">
        <f t="shared" si="3"/>
        <v>-</v>
      </c>
      <c r="K13" s="65">
        <f t="shared" si="4"/>
        <v>0.0984</v>
      </c>
      <c r="L13" s="60" t="s">
        <v>7</v>
      </c>
      <c r="M13" s="61"/>
    </row>
    <row r="14" spans="1:13" ht="25.5" customHeight="1">
      <c r="A14" s="35">
        <f>RANDBETWEEN(0,1)</f>
        <v>0</v>
      </c>
      <c r="B14" s="21">
        <f>RANDBETWEEN(1,999)</f>
        <v>619</v>
      </c>
      <c r="C14" s="21">
        <f>RANDBETWEEN(1,4)</f>
        <v>4</v>
      </c>
      <c r="D14" s="21">
        <f>RANDBETWEEN(1,999)</f>
        <v>243</v>
      </c>
      <c r="E14" s="21">
        <f>RANDBETWEEN(1,4)</f>
        <v>3</v>
      </c>
      <c r="F14" s="67">
        <f t="shared" si="0"/>
        <v>0.0619</v>
      </c>
      <c r="G14" s="67">
        <f t="shared" si="1"/>
        <v>0.243</v>
      </c>
      <c r="H14" s="58" t="s">
        <v>20</v>
      </c>
      <c r="I14" s="65">
        <f t="shared" si="2"/>
        <v>0.0619</v>
      </c>
      <c r="J14" s="65" t="str">
        <f t="shared" si="3"/>
        <v>+</v>
      </c>
      <c r="K14" s="65">
        <f t="shared" si="4"/>
        <v>0.243</v>
      </c>
      <c r="L14" s="60" t="s">
        <v>7</v>
      </c>
      <c r="M14" s="61"/>
    </row>
    <row r="15" spans="1:13" ht="25.5" customHeight="1">
      <c r="A15" s="35">
        <f>RANDBETWEEN(0,1)</f>
        <v>0</v>
      </c>
      <c r="B15" s="21">
        <f>RANDBETWEEN(1,999)</f>
        <v>540</v>
      </c>
      <c r="C15" s="21">
        <f>RANDBETWEEN(1,4)</f>
        <v>2</v>
      </c>
      <c r="D15" s="21">
        <f>RANDBETWEEN(1,999)</f>
        <v>883</v>
      </c>
      <c r="E15" s="21">
        <f>RANDBETWEEN(1,4)</f>
        <v>1</v>
      </c>
      <c r="F15" s="67">
        <f t="shared" si="0"/>
        <v>5.4</v>
      </c>
      <c r="G15" s="67">
        <f t="shared" si="1"/>
        <v>88.3</v>
      </c>
      <c r="H15" s="58" t="s">
        <v>21</v>
      </c>
      <c r="I15" s="65">
        <f t="shared" si="2"/>
        <v>5.4</v>
      </c>
      <c r="J15" s="65" t="str">
        <f t="shared" si="3"/>
        <v>+</v>
      </c>
      <c r="K15" s="65">
        <f t="shared" si="4"/>
        <v>88.3</v>
      </c>
      <c r="L15" s="60" t="s">
        <v>7</v>
      </c>
      <c r="M15" s="61"/>
    </row>
    <row r="16" spans="1:13" ht="25.5" customHeight="1">
      <c r="A16" s="35">
        <f>RANDBETWEEN(0,1)</f>
        <v>0</v>
      </c>
      <c r="B16" s="21">
        <f>RANDBETWEEN(1,999)</f>
        <v>56</v>
      </c>
      <c r="C16" s="21">
        <f>RANDBETWEEN(1,4)</f>
        <v>1</v>
      </c>
      <c r="D16" s="21">
        <f>RANDBETWEEN(1,999)</f>
        <v>633</v>
      </c>
      <c r="E16" s="21">
        <f>RANDBETWEEN(1,4)</f>
        <v>3</v>
      </c>
      <c r="F16" s="67">
        <f t="shared" si="0"/>
        <v>5.6</v>
      </c>
      <c r="G16" s="67">
        <f t="shared" si="1"/>
        <v>0.633</v>
      </c>
      <c r="H16" s="58" t="s">
        <v>22</v>
      </c>
      <c r="I16" s="65">
        <f t="shared" si="2"/>
        <v>5.6</v>
      </c>
      <c r="J16" s="65" t="str">
        <f t="shared" si="3"/>
        <v>+</v>
      </c>
      <c r="K16" s="65">
        <f t="shared" si="4"/>
        <v>0.633</v>
      </c>
      <c r="L16" s="60" t="s">
        <v>7</v>
      </c>
      <c r="M16" s="61"/>
    </row>
    <row r="17" spans="1:13" ht="25.5" customHeight="1">
      <c r="A17" s="35">
        <f>RANDBETWEEN(0,1)</f>
        <v>0</v>
      </c>
      <c r="B17" s="21">
        <f>RANDBETWEEN(1,999)</f>
        <v>272</v>
      </c>
      <c r="C17" s="21">
        <f>RANDBETWEEN(1,4)</f>
        <v>4</v>
      </c>
      <c r="D17" s="21">
        <f>RANDBETWEEN(1,999)</f>
        <v>630</v>
      </c>
      <c r="E17" s="21">
        <f>RANDBETWEEN(1,4)</f>
        <v>4</v>
      </c>
      <c r="F17" s="67">
        <f t="shared" si="0"/>
        <v>0.0272</v>
      </c>
      <c r="G17" s="67">
        <f t="shared" si="1"/>
        <v>0.063</v>
      </c>
      <c r="H17" s="58" t="s">
        <v>23</v>
      </c>
      <c r="I17" s="65">
        <f t="shared" si="2"/>
        <v>0.0272</v>
      </c>
      <c r="J17" s="65" t="str">
        <f t="shared" si="3"/>
        <v>+</v>
      </c>
      <c r="K17" s="65">
        <f t="shared" si="4"/>
        <v>0.063</v>
      </c>
      <c r="L17" s="60" t="s">
        <v>7</v>
      </c>
      <c r="M17" s="61"/>
    </row>
    <row r="18" spans="1:13" ht="25.5" customHeight="1">
      <c r="A18" s="35">
        <f>RANDBETWEEN(0,1)</f>
        <v>0</v>
      </c>
      <c r="B18" s="21">
        <f>RANDBETWEEN(1,999)</f>
        <v>67</v>
      </c>
      <c r="C18" s="21">
        <f>RANDBETWEEN(1,4)</f>
        <v>2</v>
      </c>
      <c r="D18" s="21">
        <f>RANDBETWEEN(1,999)</f>
        <v>989</v>
      </c>
      <c r="E18" s="21">
        <f>RANDBETWEEN(1,4)</f>
        <v>3</v>
      </c>
      <c r="F18" s="67">
        <f t="shared" si="0"/>
        <v>0.67</v>
      </c>
      <c r="G18" s="67">
        <f t="shared" si="1"/>
        <v>0.989</v>
      </c>
      <c r="H18" s="58" t="s">
        <v>24</v>
      </c>
      <c r="I18" s="65">
        <f t="shared" si="2"/>
        <v>0.67</v>
      </c>
      <c r="J18" s="65" t="str">
        <f t="shared" si="3"/>
        <v>+</v>
      </c>
      <c r="K18" s="65">
        <f t="shared" si="4"/>
        <v>0.989</v>
      </c>
      <c r="L18" s="60" t="s">
        <v>7</v>
      </c>
      <c r="M18" s="61"/>
    </row>
    <row r="19" spans="1:13" ht="25.5" customHeight="1">
      <c r="A19" s="35">
        <f>RANDBETWEEN(0,1)</f>
        <v>1</v>
      </c>
      <c r="B19" s="21">
        <f>RANDBETWEEN(1,999)</f>
        <v>796</v>
      </c>
      <c r="C19" s="21">
        <f>RANDBETWEEN(1,4)</f>
        <v>1</v>
      </c>
      <c r="D19" s="21">
        <f>RANDBETWEEN(1,999)</f>
        <v>432</v>
      </c>
      <c r="E19" s="21">
        <f>RANDBETWEEN(1,4)</f>
        <v>3</v>
      </c>
      <c r="F19" s="67">
        <f t="shared" si="0"/>
        <v>79.6</v>
      </c>
      <c r="G19" s="67">
        <f t="shared" si="1"/>
        <v>0.432</v>
      </c>
      <c r="H19" s="58" t="s">
        <v>25</v>
      </c>
      <c r="I19" s="65">
        <f t="shared" si="2"/>
        <v>79.6</v>
      </c>
      <c r="J19" s="65" t="str">
        <f t="shared" si="3"/>
        <v>-</v>
      </c>
      <c r="K19" s="65">
        <f t="shared" si="4"/>
        <v>0.432</v>
      </c>
      <c r="L19" s="60" t="s">
        <v>7</v>
      </c>
      <c r="M19" s="61"/>
    </row>
    <row r="20" spans="1:13" ht="25.5" customHeight="1">
      <c r="A20" s="35">
        <f>RANDBETWEEN(0,1)</f>
        <v>0</v>
      </c>
      <c r="B20" s="21">
        <f>RANDBETWEEN(1,999)</f>
        <v>950</v>
      </c>
      <c r="C20" s="21">
        <f>RANDBETWEEN(1,4)</f>
        <v>1</v>
      </c>
      <c r="D20" s="21">
        <f>RANDBETWEEN(1,999)</f>
        <v>891</v>
      </c>
      <c r="E20" s="21">
        <f>RANDBETWEEN(1,4)</f>
        <v>1</v>
      </c>
      <c r="F20" s="67">
        <f t="shared" si="0"/>
        <v>95</v>
      </c>
      <c r="G20" s="67">
        <f t="shared" si="1"/>
        <v>89.1</v>
      </c>
      <c r="H20" s="58" t="s">
        <v>26</v>
      </c>
      <c r="I20" s="65">
        <f t="shared" si="2"/>
        <v>95</v>
      </c>
      <c r="J20" s="65" t="str">
        <f t="shared" si="3"/>
        <v>+</v>
      </c>
      <c r="K20" s="65">
        <f t="shared" si="4"/>
        <v>89.1</v>
      </c>
      <c r="L20" s="60" t="s">
        <v>7</v>
      </c>
      <c r="M20" s="61"/>
    </row>
    <row r="21" spans="1:13" ht="25.5" customHeight="1">
      <c r="A21" s="35">
        <f>RANDBETWEEN(0,1)</f>
        <v>0</v>
      </c>
      <c r="B21" s="21">
        <f>RANDBETWEEN(1,999)</f>
        <v>600</v>
      </c>
      <c r="C21" s="21">
        <f>RANDBETWEEN(1,4)</f>
        <v>4</v>
      </c>
      <c r="D21" s="21">
        <f>RANDBETWEEN(1,999)</f>
        <v>312</v>
      </c>
      <c r="E21" s="21">
        <f>RANDBETWEEN(1,4)</f>
        <v>2</v>
      </c>
      <c r="F21" s="67">
        <f t="shared" si="0"/>
        <v>0.06</v>
      </c>
      <c r="G21" s="67">
        <f t="shared" si="1"/>
        <v>3.12</v>
      </c>
      <c r="H21" s="58" t="s">
        <v>27</v>
      </c>
      <c r="I21" s="65">
        <f t="shared" si="2"/>
        <v>0.06</v>
      </c>
      <c r="J21" s="65" t="str">
        <f t="shared" si="3"/>
        <v>+</v>
      </c>
      <c r="K21" s="65">
        <f t="shared" si="4"/>
        <v>3.12</v>
      </c>
      <c r="L21" s="60" t="s">
        <v>7</v>
      </c>
      <c r="M21" s="61"/>
    </row>
    <row r="22" spans="1:13" ht="25.5" customHeight="1">
      <c r="A22" s="35">
        <f>RANDBETWEEN(0,1)</f>
        <v>0</v>
      </c>
      <c r="B22" s="21">
        <f>RANDBETWEEN(1,999)</f>
        <v>159</v>
      </c>
      <c r="C22" s="21">
        <f>RANDBETWEEN(1,4)</f>
        <v>4</v>
      </c>
      <c r="D22" s="21">
        <f>RANDBETWEEN(1,999)</f>
        <v>466</v>
      </c>
      <c r="E22" s="21">
        <f>RANDBETWEEN(1,4)</f>
        <v>4</v>
      </c>
      <c r="F22" s="67">
        <f t="shared" si="0"/>
        <v>0.0159</v>
      </c>
      <c r="G22" s="67">
        <f t="shared" si="1"/>
        <v>0.0466</v>
      </c>
      <c r="H22" s="58" t="s">
        <v>28</v>
      </c>
      <c r="I22" s="65">
        <f t="shared" si="2"/>
        <v>0.0159</v>
      </c>
      <c r="J22" s="65" t="str">
        <f t="shared" si="3"/>
        <v>+</v>
      </c>
      <c r="K22" s="65">
        <f t="shared" si="4"/>
        <v>0.0466</v>
      </c>
      <c r="L22" s="60" t="s">
        <v>7</v>
      </c>
      <c r="M22" s="61"/>
    </row>
    <row r="23" ht="25.5" customHeight="1">
      <c r="I23" s="59"/>
    </row>
    <row r="24" spans="12:14" ht="25.5" customHeight="1" thickBot="1">
      <c r="L24" s="63" t="s">
        <v>1</v>
      </c>
      <c r="M24" s="63"/>
      <c r="N24" s="64"/>
    </row>
    <row r="26" spans="8:15" ht="25.5" customHeight="1">
      <c r="H26" s="150" t="s">
        <v>404</v>
      </c>
      <c r="I26" s="151"/>
      <c r="J26" s="151"/>
      <c r="K26" s="151"/>
      <c r="L26" s="151"/>
      <c r="M26" s="151"/>
      <c r="N26" s="151"/>
      <c r="O26" s="151"/>
    </row>
    <row r="27" spans="8:15" ht="25.5" customHeight="1">
      <c r="H27" s="163"/>
      <c r="I27" s="138"/>
      <c r="J27" s="138"/>
      <c r="K27" s="138"/>
      <c r="L27" s="138"/>
      <c r="M27" s="138"/>
      <c r="N27" s="138"/>
      <c r="O27" s="138"/>
    </row>
    <row r="28" spans="8:13" ht="25.5" customHeight="1">
      <c r="H28" s="58" t="s">
        <v>402</v>
      </c>
      <c r="I28" s="65">
        <f aca="true" t="shared" si="5" ref="I28:K45">I3</f>
        <v>0.832</v>
      </c>
      <c r="J28" s="65" t="str">
        <f t="shared" si="5"/>
        <v>-</v>
      </c>
      <c r="K28" s="65">
        <f t="shared" si="5"/>
        <v>0.0569</v>
      </c>
      <c r="L28" s="60" t="s">
        <v>75</v>
      </c>
      <c r="M28" s="66">
        <f>IF(A3=0,I28+K28,I28-K28)</f>
        <v>0.7751</v>
      </c>
    </row>
    <row r="29" spans="8:13" ht="25.5" customHeight="1">
      <c r="H29" s="58" t="s">
        <v>403</v>
      </c>
      <c r="I29" s="65">
        <f t="shared" si="5"/>
        <v>6.72</v>
      </c>
      <c r="J29" s="65" t="str">
        <f t="shared" si="5"/>
        <v>+</v>
      </c>
      <c r="K29" s="65">
        <f t="shared" si="5"/>
        <v>86.6</v>
      </c>
      <c r="L29" s="60" t="s">
        <v>75</v>
      </c>
      <c r="M29" s="66">
        <f aca="true" t="shared" si="6" ref="M29:M47">IF(A4=0,I29+K29,I29-K29)</f>
        <v>93.32</v>
      </c>
    </row>
    <row r="30" spans="8:13" ht="25.5" customHeight="1">
      <c r="H30" s="58" t="s">
        <v>11</v>
      </c>
      <c r="I30" s="65">
        <f t="shared" si="5"/>
        <v>7.6</v>
      </c>
      <c r="J30" s="65" t="str">
        <f t="shared" si="5"/>
        <v>+</v>
      </c>
      <c r="K30" s="65">
        <f t="shared" si="5"/>
        <v>0.0363</v>
      </c>
      <c r="L30" s="60" t="s">
        <v>75</v>
      </c>
      <c r="M30" s="66">
        <f t="shared" si="6"/>
        <v>7.636299999999999</v>
      </c>
    </row>
    <row r="31" spans="8:13" ht="25.5" customHeight="1">
      <c r="H31" s="58" t="s">
        <v>12</v>
      </c>
      <c r="I31" s="65">
        <f t="shared" si="5"/>
        <v>77.8</v>
      </c>
      <c r="J31" s="65" t="str">
        <f t="shared" si="5"/>
        <v>+</v>
      </c>
      <c r="K31" s="65">
        <f t="shared" si="5"/>
        <v>85.3</v>
      </c>
      <c r="L31" s="60" t="s">
        <v>75</v>
      </c>
      <c r="M31" s="66">
        <f t="shared" si="6"/>
        <v>163.1</v>
      </c>
    </row>
    <row r="32" spans="8:13" ht="25.5" customHeight="1">
      <c r="H32" s="58" t="s">
        <v>13</v>
      </c>
      <c r="I32" s="65">
        <f t="shared" si="5"/>
        <v>1.83</v>
      </c>
      <c r="J32" s="65" t="str">
        <f t="shared" si="5"/>
        <v>+</v>
      </c>
      <c r="K32" s="65">
        <f t="shared" si="5"/>
        <v>9.06</v>
      </c>
      <c r="L32" s="60" t="s">
        <v>75</v>
      </c>
      <c r="M32" s="66">
        <f t="shared" si="6"/>
        <v>10.89</v>
      </c>
    </row>
    <row r="33" spans="8:13" ht="25.5" customHeight="1">
      <c r="H33" s="58" t="s">
        <v>14</v>
      </c>
      <c r="I33" s="65">
        <f t="shared" si="5"/>
        <v>2.04</v>
      </c>
      <c r="J33" s="65" t="str">
        <f t="shared" si="5"/>
        <v>-</v>
      </c>
      <c r="K33" s="65">
        <f t="shared" si="5"/>
        <v>0.0083</v>
      </c>
      <c r="L33" s="60" t="s">
        <v>75</v>
      </c>
      <c r="M33" s="66">
        <f t="shared" si="6"/>
        <v>2.0317</v>
      </c>
    </row>
    <row r="34" spans="8:13" ht="25.5" customHeight="1">
      <c r="H34" s="58" t="s">
        <v>15</v>
      </c>
      <c r="I34" s="65">
        <f t="shared" si="5"/>
        <v>57.5</v>
      </c>
      <c r="J34" s="65" t="str">
        <f t="shared" si="5"/>
        <v>-</v>
      </c>
      <c r="K34" s="65">
        <f t="shared" si="5"/>
        <v>1.98</v>
      </c>
      <c r="L34" s="60" t="s">
        <v>75</v>
      </c>
      <c r="M34" s="66">
        <f t="shared" si="6"/>
        <v>55.52</v>
      </c>
    </row>
    <row r="35" spans="8:13" ht="25.5" customHeight="1">
      <c r="H35" s="58" t="s">
        <v>16</v>
      </c>
      <c r="I35" s="65">
        <f t="shared" si="5"/>
        <v>0.898</v>
      </c>
      <c r="J35" s="65" t="str">
        <f t="shared" si="5"/>
        <v>+</v>
      </c>
      <c r="K35" s="65">
        <f t="shared" si="5"/>
        <v>81.7</v>
      </c>
      <c r="L35" s="60" t="s">
        <v>75</v>
      </c>
      <c r="M35" s="66">
        <f t="shared" si="6"/>
        <v>82.598</v>
      </c>
    </row>
    <row r="36" spans="8:13" ht="25.5" customHeight="1">
      <c r="H36" s="58" t="s">
        <v>17</v>
      </c>
      <c r="I36" s="65">
        <f t="shared" si="5"/>
        <v>3.72</v>
      </c>
      <c r="J36" s="65" t="str">
        <f t="shared" si="5"/>
        <v>-</v>
      </c>
      <c r="K36" s="65">
        <f t="shared" si="5"/>
        <v>0.045</v>
      </c>
      <c r="L36" s="60" t="s">
        <v>75</v>
      </c>
      <c r="M36" s="66">
        <f t="shared" si="6"/>
        <v>3.6750000000000003</v>
      </c>
    </row>
    <row r="37" spans="8:13" ht="25.5" customHeight="1">
      <c r="H37" s="58" t="s">
        <v>18</v>
      </c>
      <c r="I37" s="65">
        <f t="shared" si="5"/>
        <v>0.605</v>
      </c>
      <c r="J37" s="65" t="str">
        <f t="shared" si="5"/>
        <v>+</v>
      </c>
      <c r="K37" s="65">
        <f t="shared" si="5"/>
        <v>1.2</v>
      </c>
      <c r="L37" s="60" t="s">
        <v>75</v>
      </c>
      <c r="M37" s="66">
        <f t="shared" si="6"/>
        <v>1.805</v>
      </c>
    </row>
    <row r="38" spans="8:13" ht="25.5" customHeight="1">
      <c r="H38" s="58" t="s">
        <v>19</v>
      </c>
      <c r="I38" s="65">
        <f t="shared" si="5"/>
        <v>6.98</v>
      </c>
      <c r="J38" s="65" t="str">
        <f t="shared" si="5"/>
        <v>-</v>
      </c>
      <c r="K38" s="65">
        <f t="shared" si="5"/>
        <v>0.0984</v>
      </c>
      <c r="L38" s="60" t="s">
        <v>75</v>
      </c>
      <c r="M38" s="66">
        <f t="shared" si="6"/>
        <v>6.881600000000001</v>
      </c>
    </row>
    <row r="39" spans="8:13" ht="25.5" customHeight="1">
      <c r="H39" s="58" t="s">
        <v>20</v>
      </c>
      <c r="I39" s="65">
        <f t="shared" si="5"/>
        <v>0.0619</v>
      </c>
      <c r="J39" s="65" t="str">
        <f t="shared" si="5"/>
        <v>+</v>
      </c>
      <c r="K39" s="65">
        <f t="shared" si="5"/>
        <v>0.243</v>
      </c>
      <c r="L39" s="60" t="s">
        <v>75</v>
      </c>
      <c r="M39" s="66">
        <f t="shared" si="6"/>
        <v>0.3049</v>
      </c>
    </row>
    <row r="40" spans="8:13" ht="25.5" customHeight="1">
      <c r="H40" s="58" t="s">
        <v>21</v>
      </c>
      <c r="I40" s="65">
        <f t="shared" si="5"/>
        <v>5.4</v>
      </c>
      <c r="J40" s="65" t="str">
        <f t="shared" si="5"/>
        <v>+</v>
      </c>
      <c r="K40" s="65">
        <f t="shared" si="5"/>
        <v>88.3</v>
      </c>
      <c r="L40" s="60" t="s">
        <v>75</v>
      </c>
      <c r="M40" s="66">
        <f t="shared" si="6"/>
        <v>93.7</v>
      </c>
    </row>
    <row r="41" spans="8:13" ht="25.5" customHeight="1">
      <c r="H41" s="58" t="s">
        <v>22</v>
      </c>
      <c r="I41" s="65">
        <f t="shared" si="5"/>
        <v>5.6</v>
      </c>
      <c r="J41" s="65" t="str">
        <f t="shared" si="5"/>
        <v>+</v>
      </c>
      <c r="K41" s="65">
        <f t="shared" si="5"/>
        <v>0.633</v>
      </c>
      <c r="L41" s="60" t="s">
        <v>75</v>
      </c>
      <c r="M41" s="66">
        <f t="shared" si="6"/>
        <v>6.233</v>
      </c>
    </row>
    <row r="42" spans="8:13" ht="25.5" customHeight="1">
      <c r="H42" s="58" t="s">
        <v>23</v>
      </c>
      <c r="I42" s="65">
        <f t="shared" si="5"/>
        <v>0.0272</v>
      </c>
      <c r="J42" s="65" t="str">
        <f t="shared" si="5"/>
        <v>+</v>
      </c>
      <c r="K42" s="65">
        <f t="shared" si="5"/>
        <v>0.063</v>
      </c>
      <c r="L42" s="60" t="s">
        <v>75</v>
      </c>
      <c r="M42" s="66">
        <f t="shared" si="6"/>
        <v>0.0902</v>
      </c>
    </row>
    <row r="43" spans="8:13" ht="25.5" customHeight="1">
      <c r="H43" s="58" t="s">
        <v>24</v>
      </c>
      <c r="I43" s="65">
        <f t="shared" si="5"/>
        <v>0.67</v>
      </c>
      <c r="J43" s="65" t="str">
        <f t="shared" si="5"/>
        <v>+</v>
      </c>
      <c r="K43" s="65">
        <f t="shared" si="5"/>
        <v>0.989</v>
      </c>
      <c r="L43" s="60" t="s">
        <v>75</v>
      </c>
      <c r="M43" s="66">
        <f t="shared" si="6"/>
        <v>1.659</v>
      </c>
    </row>
    <row r="44" spans="8:13" ht="25.5" customHeight="1">
      <c r="H44" s="58" t="s">
        <v>25</v>
      </c>
      <c r="I44" s="65">
        <f t="shared" si="5"/>
        <v>79.6</v>
      </c>
      <c r="J44" s="65" t="str">
        <f t="shared" si="5"/>
        <v>-</v>
      </c>
      <c r="K44" s="65">
        <f t="shared" si="5"/>
        <v>0.432</v>
      </c>
      <c r="L44" s="60" t="s">
        <v>75</v>
      </c>
      <c r="M44" s="66">
        <f t="shared" si="6"/>
        <v>79.16799999999999</v>
      </c>
    </row>
    <row r="45" spans="8:13" ht="25.5" customHeight="1">
      <c r="H45" s="58" t="s">
        <v>26</v>
      </c>
      <c r="I45" s="65">
        <f t="shared" si="5"/>
        <v>95</v>
      </c>
      <c r="J45" s="65" t="str">
        <f t="shared" si="5"/>
        <v>+</v>
      </c>
      <c r="K45" s="65">
        <f t="shared" si="5"/>
        <v>89.1</v>
      </c>
      <c r="L45" s="60" t="s">
        <v>75</v>
      </c>
      <c r="M45" s="66">
        <f t="shared" si="6"/>
        <v>184.1</v>
      </c>
    </row>
    <row r="46" spans="8:13" ht="25.5" customHeight="1">
      <c r="H46" s="58" t="s">
        <v>27</v>
      </c>
      <c r="I46" s="65">
        <f>I21</f>
        <v>0.06</v>
      </c>
      <c r="J46" s="65" t="str">
        <f>J21</f>
        <v>+</v>
      </c>
      <c r="K46" s="65">
        <f>K21</f>
        <v>3.12</v>
      </c>
      <c r="L46" s="60" t="s">
        <v>75</v>
      </c>
      <c r="M46" s="66">
        <f t="shared" si="6"/>
        <v>3.18</v>
      </c>
    </row>
    <row r="47" spans="8:13" ht="25.5" customHeight="1">
      <c r="H47" s="58" t="s">
        <v>28</v>
      </c>
      <c r="I47" s="65">
        <f>I22</f>
        <v>0.0159</v>
      </c>
      <c r="J47" s="65" t="str">
        <f>J22</f>
        <v>+</v>
      </c>
      <c r="K47" s="65">
        <f>K22</f>
        <v>0.0466</v>
      </c>
      <c r="L47" s="60" t="s">
        <v>75</v>
      </c>
      <c r="M47" s="66">
        <f t="shared" si="6"/>
        <v>0.0625</v>
      </c>
    </row>
    <row r="49" spans="12:13" ht="25.5" customHeight="1">
      <c r="L49" s="57"/>
      <c r="M49" s="57"/>
    </row>
  </sheetData>
  <sheetProtection password="E177" sheet="1" objects="1" scenarios="1"/>
  <mergeCells count="5">
    <mergeCell ref="A1:G1"/>
    <mergeCell ref="H27:O27"/>
    <mergeCell ref="H1:O1"/>
    <mergeCell ref="H2:O2"/>
    <mergeCell ref="H26:O26"/>
  </mergeCells>
  <hyperlinks>
    <hyperlink ref="Q1" location="算数小テスト一覧!A1" display="→算数小テスト一覧に戻る"/>
  </hyperlinks>
  <printOptions/>
  <pageMargins left="0.3937007874015748" right="0.3937007874015748" top="0.5905511811023623" bottom="0.5905511811023623" header="0.11811023622047245" footer="0.11811023622047245"/>
  <pageSetup fitToHeight="0" horizontalDpi="600" verticalDpi="600" orientation="portrait" paperSize="13" r:id="rId1"/>
  <rowBreaks count="1" manualBreakCount="1">
    <brk id="25" min="7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47"/>
  <sheetViews>
    <sheetView zoomScale="75" zoomScaleNormal="75" workbookViewId="0" topLeftCell="A1">
      <selection activeCell="A1" sqref="A1:E1"/>
    </sheetView>
  </sheetViews>
  <sheetFormatPr defaultColWidth="9.00390625" defaultRowHeight="27" customHeight="1"/>
  <cols>
    <col min="1" max="5" width="3.75390625" style="22" customWidth="1"/>
    <col min="6" max="6" width="9.00390625" style="14" customWidth="1"/>
    <col min="7" max="7" width="10.00390625" style="13" customWidth="1"/>
    <col min="8" max="8" width="5.00390625" style="13" customWidth="1"/>
    <col min="9" max="9" width="10.00390625" style="13" customWidth="1"/>
    <col min="10" max="10" width="5.00390625" style="13" customWidth="1"/>
    <col min="11" max="11" width="18.00390625" style="13" customWidth="1"/>
    <col min="12" max="12" width="9.125" style="12" customWidth="1"/>
    <col min="13" max="14" width="9.00390625" style="12" customWidth="1"/>
    <col min="15" max="15" width="27.00390625" style="12" customWidth="1"/>
    <col min="16" max="16384" width="9.00390625" style="12" customWidth="1"/>
  </cols>
  <sheetData>
    <row r="1" spans="1:17" ht="27" customHeight="1">
      <c r="A1" s="146" t="s">
        <v>98</v>
      </c>
      <c r="B1" s="146"/>
      <c r="C1" s="146"/>
      <c r="D1" s="146"/>
      <c r="E1" s="147"/>
      <c r="F1" s="150" t="s">
        <v>118</v>
      </c>
      <c r="G1" s="151"/>
      <c r="H1" s="151"/>
      <c r="I1" s="151"/>
      <c r="J1" s="151"/>
      <c r="K1" s="151"/>
      <c r="L1" s="151"/>
      <c r="M1" s="151"/>
      <c r="O1" s="106" t="s">
        <v>313</v>
      </c>
      <c r="Q1" s="13"/>
    </row>
    <row r="2" spans="1:17" ht="27" customHeight="1">
      <c r="A2" s="34"/>
      <c r="B2" s="34"/>
      <c r="C2" s="34" t="s">
        <v>119</v>
      </c>
      <c r="D2" s="34" t="s">
        <v>120</v>
      </c>
      <c r="E2" s="34"/>
      <c r="F2" s="148" t="s">
        <v>106</v>
      </c>
      <c r="G2" s="149"/>
      <c r="H2" s="149"/>
      <c r="I2" s="149"/>
      <c r="J2" s="149"/>
      <c r="K2" s="149"/>
      <c r="L2" s="149"/>
      <c r="M2" s="149"/>
      <c r="Q2" s="13"/>
    </row>
    <row r="3" spans="1:17" ht="27" customHeight="1">
      <c r="A3" s="35">
        <f>RANDBETWEEN(1,999)</f>
        <v>210</v>
      </c>
      <c r="B3" s="35">
        <f>RANDBETWEEN(0,2)</f>
        <v>0</v>
      </c>
      <c r="C3" s="35">
        <f>A3/10^(B3+1)</f>
        <v>21</v>
      </c>
      <c r="D3" s="35">
        <f>RANDBETWEEN(1,99)</f>
        <v>34</v>
      </c>
      <c r="E3" s="35">
        <f>RANDBETWEEN(0,1)</f>
        <v>0</v>
      </c>
      <c r="F3" s="15" t="s">
        <v>99</v>
      </c>
      <c r="G3" s="13">
        <f>IF(E3=0,C3,D3)</f>
        <v>21</v>
      </c>
      <c r="H3" s="13" t="s">
        <v>66</v>
      </c>
      <c r="I3" s="13">
        <f>IF(E3=0,D3,C3)</f>
        <v>34</v>
      </c>
      <c r="J3" s="13" t="s">
        <v>67</v>
      </c>
      <c r="K3" s="17"/>
      <c r="Q3" s="13"/>
    </row>
    <row r="4" spans="1:17" ht="27" customHeight="1">
      <c r="A4" s="35">
        <f>RANDBETWEEN(1,999)</f>
        <v>31</v>
      </c>
      <c r="B4" s="35">
        <f>RANDBETWEEN(0,2)</f>
        <v>0</v>
      </c>
      <c r="C4" s="35">
        <f aca="true" t="shared" si="0" ref="C4:C22">A4/10^(B4+1)</f>
        <v>3.1</v>
      </c>
      <c r="D4" s="35">
        <f>RANDBETWEEN(1,99)</f>
        <v>44</v>
      </c>
      <c r="E4" s="35">
        <f>RANDBETWEEN(0,1)</f>
        <v>0</v>
      </c>
      <c r="F4" s="15" t="s">
        <v>38</v>
      </c>
      <c r="G4" s="13">
        <f aca="true" t="shared" si="1" ref="G4:G22">IF(E4=0,C4,D4)</f>
        <v>3.1</v>
      </c>
      <c r="H4" s="13" t="s">
        <v>66</v>
      </c>
      <c r="I4" s="13">
        <f aca="true" t="shared" si="2" ref="I4:I22">IF(E4=0,D4,C4)</f>
        <v>44</v>
      </c>
      <c r="J4" s="13" t="s">
        <v>67</v>
      </c>
      <c r="K4" s="17"/>
      <c r="Q4" s="13"/>
    </row>
    <row r="5" spans="1:17" ht="27" customHeight="1">
      <c r="A5" s="35">
        <f>RANDBETWEEN(1,999)</f>
        <v>560</v>
      </c>
      <c r="B5" s="35">
        <f>RANDBETWEEN(0,2)</f>
        <v>1</v>
      </c>
      <c r="C5" s="35">
        <f t="shared" si="0"/>
        <v>5.6</v>
      </c>
      <c r="D5" s="35">
        <f>RANDBETWEEN(1,99)</f>
        <v>8</v>
      </c>
      <c r="E5" s="35">
        <f>RANDBETWEEN(0,1)</f>
        <v>1</v>
      </c>
      <c r="F5" s="15" t="s">
        <v>39</v>
      </c>
      <c r="G5" s="13">
        <f t="shared" si="1"/>
        <v>8</v>
      </c>
      <c r="H5" s="13" t="s">
        <v>66</v>
      </c>
      <c r="I5" s="13">
        <f t="shared" si="2"/>
        <v>5.6</v>
      </c>
      <c r="J5" s="13" t="s">
        <v>67</v>
      </c>
      <c r="K5" s="17"/>
      <c r="Q5" s="13"/>
    </row>
    <row r="6" spans="1:17" ht="27" customHeight="1">
      <c r="A6" s="35">
        <f>RANDBETWEEN(1,999)</f>
        <v>497</v>
      </c>
      <c r="B6" s="35">
        <f>RANDBETWEEN(0,2)</f>
        <v>2</v>
      </c>
      <c r="C6" s="35">
        <f t="shared" si="0"/>
        <v>0.497</v>
      </c>
      <c r="D6" s="35">
        <f>RANDBETWEEN(1,99)</f>
        <v>86</v>
      </c>
      <c r="E6" s="35">
        <f>RANDBETWEEN(0,1)</f>
        <v>1</v>
      </c>
      <c r="F6" s="15" t="s">
        <v>40</v>
      </c>
      <c r="G6" s="13">
        <f t="shared" si="1"/>
        <v>86</v>
      </c>
      <c r="H6" s="13" t="s">
        <v>66</v>
      </c>
      <c r="I6" s="13">
        <f t="shared" si="2"/>
        <v>0.497</v>
      </c>
      <c r="J6" s="13" t="s">
        <v>67</v>
      </c>
      <c r="K6" s="17"/>
      <c r="Q6" s="13"/>
    </row>
    <row r="7" spans="1:17" ht="27" customHeight="1">
      <c r="A7" s="35">
        <f>RANDBETWEEN(1,999)</f>
        <v>16</v>
      </c>
      <c r="B7" s="35">
        <f>RANDBETWEEN(0,2)</f>
        <v>2</v>
      </c>
      <c r="C7" s="35">
        <f t="shared" si="0"/>
        <v>0.016</v>
      </c>
      <c r="D7" s="35">
        <f>RANDBETWEEN(1,99)</f>
        <v>74</v>
      </c>
      <c r="E7" s="35">
        <f>RANDBETWEEN(0,1)</f>
        <v>1</v>
      </c>
      <c r="F7" s="15" t="s">
        <v>41</v>
      </c>
      <c r="G7" s="13">
        <f t="shared" si="1"/>
        <v>74</v>
      </c>
      <c r="H7" s="13" t="s">
        <v>66</v>
      </c>
      <c r="I7" s="13">
        <f t="shared" si="2"/>
        <v>0.016</v>
      </c>
      <c r="J7" s="13" t="s">
        <v>67</v>
      </c>
      <c r="K7" s="17"/>
      <c r="Q7" s="13"/>
    </row>
    <row r="8" spans="1:17" ht="27" customHeight="1">
      <c r="A8" s="35">
        <f>RANDBETWEEN(1,999)</f>
        <v>520</v>
      </c>
      <c r="B8" s="35">
        <f>RANDBETWEEN(0,2)</f>
        <v>0</v>
      </c>
      <c r="C8" s="35">
        <f t="shared" si="0"/>
        <v>52</v>
      </c>
      <c r="D8" s="35">
        <f>RANDBETWEEN(1,99)</f>
        <v>32</v>
      </c>
      <c r="E8" s="35">
        <f>RANDBETWEEN(0,1)</f>
        <v>0</v>
      </c>
      <c r="F8" s="15" t="s">
        <v>42</v>
      </c>
      <c r="G8" s="13">
        <f t="shared" si="1"/>
        <v>52</v>
      </c>
      <c r="H8" s="13" t="s">
        <v>66</v>
      </c>
      <c r="I8" s="13">
        <f t="shared" si="2"/>
        <v>32</v>
      </c>
      <c r="J8" s="13" t="s">
        <v>67</v>
      </c>
      <c r="K8" s="17"/>
      <c r="Q8" s="13"/>
    </row>
    <row r="9" spans="1:17" ht="27" customHeight="1">
      <c r="A9" s="35">
        <f>RANDBETWEEN(1,999)</f>
        <v>453</v>
      </c>
      <c r="B9" s="35">
        <f>RANDBETWEEN(0,2)</f>
        <v>1</v>
      </c>
      <c r="C9" s="35">
        <f t="shared" si="0"/>
        <v>4.53</v>
      </c>
      <c r="D9" s="35">
        <f>RANDBETWEEN(1,99)</f>
        <v>8</v>
      </c>
      <c r="E9" s="35">
        <f>RANDBETWEEN(0,1)</f>
        <v>0</v>
      </c>
      <c r="F9" s="15" t="s">
        <v>43</v>
      </c>
      <c r="G9" s="13">
        <f t="shared" si="1"/>
        <v>4.53</v>
      </c>
      <c r="H9" s="13" t="s">
        <v>66</v>
      </c>
      <c r="I9" s="13">
        <f t="shared" si="2"/>
        <v>8</v>
      </c>
      <c r="J9" s="13" t="s">
        <v>67</v>
      </c>
      <c r="K9" s="17"/>
      <c r="Q9" s="13"/>
    </row>
    <row r="10" spans="1:17" ht="27" customHeight="1">
      <c r="A10" s="35">
        <f>RANDBETWEEN(1,999)</f>
        <v>511</v>
      </c>
      <c r="B10" s="35">
        <f>RANDBETWEEN(0,2)</f>
        <v>1</v>
      </c>
      <c r="C10" s="35">
        <f t="shared" si="0"/>
        <v>5.11</v>
      </c>
      <c r="D10" s="35">
        <f>RANDBETWEEN(1,99)</f>
        <v>4</v>
      </c>
      <c r="E10" s="35">
        <f>RANDBETWEEN(0,1)</f>
        <v>1</v>
      </c>
      <c r="F10" s="15" t="s">
        <v>44</v>
      </c>
      <c r="G10" s="13">
        <f t="shared" si="1"/>
        <v>4</v>
      </c>
      <c r="H10" s="13" t="s">
        <v>66</v>
      </c>
      <c r="I10" s="13">
        <f t="shared" si="2"/>
        <v>5.11</v>
      </c>
      <c r="J10" s="13" t="s">
        <v>67</v>
      </c>
      <c r="K10" s="17"/>
      <c r="Q10" s="13"/>
    </row>
    <row r="11" spans="1:11" ht="27" customHeight="1">
      <c r="A11" s="35">
        <f>RANDBETWEEN(1,999)</f>
        <v>347</v>
      </c>
      <c r="B11" s="35">
        <f>RANDBETWEEN(0,2)</f>
        <v>2</v>
      </c>
      <c r="C11" s="35">
        <f t="shared" si="0"/>
        <v>0.347</v>
      </c>
      <c r="D11" s="35">
        <f>RANDBETWEEN(1,99)</f>
        <v>82</v>
      </c>
      <c r="E11" s="35">
        <f>RANDBETWEEN(0,1)</f>
        <v>1</v>
      </c>
      <c r="F11" s="15" t="s">
        <v>45</v>
      </c>
      <c r="G11" s="13">
        <f t="shared" si="1"/>
        <v>82</v>
      </c>
      <c r="H11" s="13" t="s">
        <v>66</v>
      </c>
      <c r="I11" s="13">
        <f t="shared" si="2"/>
        <v>0.347</v>
      </c>
      <c r="J11" s="13" t="s">
        <v>67</v>
      </c>
      <c r="K11" s="17"/>
    </row>
    <row r="12" spans="1:11" ht="27" customHeight="1">
      <c r="A12" s="35">
        <f>RANDBETWEEN(1,999)</f>
        <v>570</v>
      </c>
      <c r="B12" s="35">
        <f>RANDBETWEEN(0,2)</f>
        <v>1</v>
      </c>
      <c r="C12" s="35">
        <f t="shared" si="0"/>
        <v>5.7</v>
      </c>
      <c r="D12" s="35">
        <f>RANDBETWEEN(1,99)</f>
        <v>18</v>
      </c>
      <c r="E12" s="35">
        <f>RANDBETWEEN(0,1)</f>
        <v>0</v>
      </c>
      <c r="F12" s="15" t="s">
        <v>46</v>
      </c>
      <c r="G12" s="13">
        <f t="shared" si="1"/>
        <v>5.7</v>
      </c>
      <c r="H12" s="13" t="s">
        <v>66</v>
      </c>
      <c r="I12" s="13">
        <f t="shared" si="2"/>
        <v>18</v>
      </c>
      <c r="J12" s="13" t="s">
        <v>67</v>
      </c>
      <c r="K12" s="17"/>
    </row>
    <row r="13" spans="1:11" ht="27" customHeight="1">
      <c r="A13" s="35">
        <f>RANDBETWEEN(1,999)</f>
        <v>185</v>
      </c>
      <c r="B13" s="35">
        <f>RANDBETWEEN(0,2)</f>
        <v>2</v>
      </c>
      <c r="C13" s="35">
        <f t="shared" si="0"/>
        <v>0.185</v>
      </c>
      <c r="D13" s="35">
        <f>RANDBETWEEN(1,99)</f>
        <v>95</v>
      </c>
      <c r="E13" s="35">
        <f>RANDBETWEEN(0,1)</f>
        <v>0</v>
      </c>
      <c r="F13" s="15" t="s">
        <v>47</v>
      </c>
      <c r="G13" s="13">
        <f t="shared" si="1"/>
        <v>0.185</v>
      </c>
      <c r="H13" s="13" t="s">
        <v>66</v>
      </c>
      <c r="I13" s="13">
        <f t="shared" si="2"/>
        <v>95</v>
      </c>
      <c r="J13" s="13" t="s">
        <v>67</v>
      </c>
      <c r="K13" s="17"/>
    </row>
    <row r="14" spans="1:11" ht="27" customHeight="1">
      <c r="A14" s="35">
        <f>RANDBETWEEN(1,999)</f>
        <v>204</v>
      </c>
      <c r="B14" s="35">
        <f>RANDBETWEEN(0,2)</f>
        <v>0</v>
      </c>
      <c r="C14" s="35">
        <f t="shared" si="0"/>
        <v>20.4</v>
      </c>
      <c r="D14" s="35">
        <f>RANDBETWEEN(1,99)</f>
        <v>9</v>
      </c>
      <c r="E14" s="35">
        <f>RANDBETWEEN(0,1)</f>
        <v>0</v>
      </c>
      <c r="F14" s="15" t="s">
        <v>48</v>
      </c>
      <c r="G14" s="13">
        <f t="shared" si="1"/>
        <v>20.4</v>
      </c>
      <c r="H14" s="13" t="s">
        <v>66</v>
      </c>
      <c r="I14" s="13">
        <f t="shared" si="2"/>
        <v>9</v>
      </c>
      <c r="J14" s="13" t="s">
        <v>67</v>
      </c>
      <c r="K14" s="17"/>
    </row>
    <row r="15" spans="1:11" ht="27" customHeight="1">
      <c r="A15" s="35">
        <f>RANDBETWEEN(1,999)</f>
        <v>22</v>
      </c>
      <c r="B15" s="35">
        <f>RANDBETWEEN(0,2)</f>
        <v>0</v>
      </c>
      <c r="C15" s="35">
        <f t="shared" si="0"/>
        <v>2.2</v>
      </c>
      <c r="D15" s="35">
        <f>RANDBETWEEN(1,99)</f>
        <v>41</v>
      </c>
      <c r="E15" s="35">
        <f>RANDBETWEEN(0,1)</f>
        <v>1</v>
      </c>
      <c r="F15" s="15" t="s">
        <v>49</v>
      </c>
      <c r="G15" s="13">
        <f t="shared" si="1"/>
        <v>41</v>
      </c>
      <c r="H15" s="13" t="s">
        <v>66</v>
      </c>
      <c r="I15" s="13">
        <f t="shared" si="2"/>
        <v>2.2</v>
      </c>
      <c r="J15" s="13" t="s">
        <v>67</v>
      </c>
      <c r="K15" s="17"/>
    </row>
    <row r="16" spans="1:11" ht="27" customHeight="1">
      <c r="A16" s="35">
        <f>RANDBETWEEN(1,999)</f>
        <v>319</v>
      </c>
      <c r="B16" s="35">
        <f>RANDBETWEEN(0,2)</f>
        <v>0</v>
      </c>
      <c r="C16" s="35">
        <f t="shared" si="0"/>
        <v>31.9</v>
      </c>
      <c r="D16" s="35">
        <f>RANDBETWEEN(1,99)</f>
        <v>61</v>
      </c>
      <c r="E16" s="35">
        <f>RANDBETWEEN(0,1)</f>
        <v>1</v>
      </c>
      <c r="F16" s="15" t="s">
        <v>50</v>
      </c>
      <c r="G16" s="13">
        <f t="shared" si="1"/>
        <v>61</v>
      </c>
      <c r="H16" s="13" t="s">
        <v>66</v>
      </c>
      <c r="I16" s="13">
        <f t="shared" si="2"/>
        <v>31.9</v>
      </c>
      <c r="J16" s="13" t="s">
        <v>67</v>
      </c>
      <c r="K16" s="17"/>
    </row>
    <row r="17" spans="1:11" ht="27" customHeight="1">
      <c r="A17" s="35">
        <f>RANDBETWEEN(1,999)</f>
        <v>216</v>
      </c>
      <c r="B17" s="35">
        <f>RANDBETWEEN(0,2)</f>
        <v>2</v>
      </c>
      <c r="C17" s="35">
        <f t="shared" si="0"/>
        <v>0.216</v>
      </c>
      <c r="D17" s="35">
        <f>RANDBETWEEN(1,99)</f>
        <v>93</v>
      </c>
      <c r="E17" s="35">
        <f>RANDBETWEEN(0,1)</f>
        <v>0</v>
      </c>
      <c r="F17" s="15" t="s">
        <v>51</v>
      </c>
      <c r="G17" s="13">
        <f t="shared" si="1"/>
        <v>0.216</v>
      </c>
      <c r="H17" s="13" t="s">
        <v>66</v>
      </c>
      <c r="I17" s="13">
        <f t="shared" si="2"/>
        <v>93</v>
      </c>
      <c r="J17" s="13" t="s">
        <v>67</v>
      </c>
      <c r="K17" s="17"/>
    </row>
    <row r="18" spans="1:11" ht="27" customHeight="1">
      <c r="A18" s="35">
        <f>RANDBETWEEN(1,999)</f>
        <v>783</v>
      </c>
      <c r="B18" s="35">
        <f>RANDBETWEEN(0,2)</f>
        <v>1</v>
      </c>
      <c r="C18" s="35">
        <f t="shared" si="0"/>
        <v>7.83</v>
      </c>
      <c r="D18" s="35">
        <f>RANDBETWEEN(1,99)</f>
        <v>90</v>
      </c>
      <c r="E18" s="35">
        <f>RANDBETWEEN(0,1)</f>
        <v>0</v>
      </c>
      <c r="F18" s="15" t="s">
        <v>52</v>
      </c>
      <c r="G18" s="13">
        <f t="shared" si="1"/>
        <v>7.83</v>
      </c>
      <c r="H18" s="13" t="s">
        <v>66</v>
      </c>
      <c r="I18" s="13">
        <f t="shared" si="2"/>
        <v>90</v>
      </c>
      <c r="J18" s="13" t="s">
        <v>67</v>
      </c>
      <c r="K18" s="17"/>
    </row>
    <row r="19" spans="1:11" ht="27" customHeight="1">
      <c r="A19" s="35">
        <f>RANDBETWEEN(1,999)</f>
        <v>789</v>
      </c>
      <c r="B19" s="35">
        <f>RANDBETWEEN(0,2)</f>
        <v>0</v>
      </c>
      <c r="C19" s="35">
        <f t="shared" si="0"/>
        <v>78.9</v>
      </c>
      <c r="D19" s="35">
        <f>RANDBETWEEN(1,99)</f>
        <v>97</v>
      </c>
      <c r="E19" s="35">
        <f>RANDBETWEEN(0,1)</f>
        <v>1</v>
      </c>
      <c r="F19" s="15" t="s">
        <v>53</v>
      </c>
      <c r="G19" s="13">
        <f t="shared" si="1"/>
        <v>97</v>
      </c>
      <c r="H19" s="13" t="s">
        <v>66</v>
      </c>
      <c r="I19" s="13">
        <f t="shared" si="2"/>
        <v>78.9</v>
      </c>
      <c r="J19" s="13" t="s">
        <v>67</v>
      </c>
      <c r="K19" s="17"/>
    </row>
    <row r="20" spans="1:11" ht="27" customHeight="1">
      <c r="A20" s="35">
        <f>RANDBETWEEN(1,999)</f>
        <v>399</v>
      </c>
      <c r="B20" s="35">
        <f>RANDBETWEEN(0,2)</f>
        <v>1</v>
      </c>
      <c r="C20" s="35">
        <f t="shared" si="0"/>
        <v>3.99</v>
      </c>
      <c r="D20" s="35">
        <f>RANDBETWEEN(1,99)</f>
        <v>89</v>
      </c>
      <c r="E20" s="35">
        <f>RANDBETWEEN(0,1)</f>
        <v>1</v>
      </c>
      <c r="F20" s="15" t="s">
        <v>54</v>
      </c>
      <c r="G20" s="13">
        <f t="shared" si="1"/>
        <v>89</v>
      </c>
      <c r="H20" s="13" t="s">
        <v>66</v>
      </c>
      <c r="I20" s="13">
        <f t="shared" si="2"/>
        <v>3.99</v>
      </c>
      <c r="J20" s="13" t="s">
        <v>67</v>
      </c>
      <c r="K20" s="17"/>
    </row>
    <row r="21" spans="1:11" ht="27" customHeight="1">
      <c r="A21" s="35">
        <f>RANDBETWEEN(1,999)</f>
        <v>550</v>
      </c>
      <c r="B21" s="35">
        <f>RANDBETWEEN(0,2)</f>
        <v>2</v>
      </c>
      <c r="C21" s="35">
        <f t="shared" si="0"/>
        <v>0.55</v>
      </c>
      <c r="D21" s="35">
        <f>RANDBETWEEN(1,99)</f>
        <v>94</v>
      </c>
      <c r="E21" s="35">
        <f>RANDBETWEEN(0,1)</f>
        <v>1</v>
      </c>
      <c r="F21" s="15" t="s">
        <v>55</v>
      </c>
      <c r="G21" s="13">
        <f t="shared" si="1"/>
        <v>94</v>
      </c>
      <c r="H21" s="13" t="s">
        <v>66</v>
      </c>
      <c r="I21" s="13">
        <f t="shared" si="2"/>
        <v>0.55</v>
      </c>
      <c r="J21" s="13" t="s">
        <v>67</v>
      </c>
      <c r="K21" s="17"/>
    </row>
    <row r="22" spans="1:11" ht="27" customHeight="1">
      <c r="A22" s="35">
        <f>RANDBETWEEN(1,999)</f>
        <v>492</v>
      </c>
      <c r="B22" s="35">
        <f>RANDBETWEEN(0,2)</f>
        <v>0</v>
      </c>
      <c r="C22" s="35">
        <f t="shared" si="0"/>
        <v>49.2</v>
      </c>
      <c r="D22" s="35">
        <f>RANDBETWEEN(1,99)</f>
        <v>48</v>
      </c>
      <c r="E22" s="35">
        <f>RANDBETWEEN(0,1)</f>
        <v>1</v>
      </c>
      <c r="F22" s="15" t="s">
        <v>56</v>
      </c>
      <c r="G22" s="13">
        <f t="shared" si="1"/>
        <v>48</v>
      </c>
      <c r="H22" s="13" t="s">
        <v>66</v>
      </c>
      <c r="I22" s="13">
        <f t="shared" si="2"/>
        <v>49.2</v>
      </c>
      <c r="J22" s="13" t="s">
        <v>67</v>
      </c>
      <c r="K22" s="17"/>
    </row>
    <row r="23" spans="9:11" ht="27" customHeight="1">
      <c r="I23" s="12"/>
      <c r="J23" s="12"/>
      <c r="K23" s="12"/>
    </row>
    <row r="24" spans="10:12" ht="27" customHeight="1" thickBot="1">
      <c r="J24" s="18" t="s">
        <v>1</v>
      </c>
      <c r="K24" s="18"/>
      <c r="L24" s="33"/>
    </row>
    <row r="26" spans="6:13" ht="27" customHeight="1">
      <c r="F26" s="150" t="s">
        <v>118</v>
      </c>
      <c r="G26" s="151"/>
      <c r="H26" s="151"/>
      <c r="I26" s="151"/>
      <c r="J26" s="151"/>
      <c r="K26" s="151"/>
      <c r="L26" s="151"/>
      <c r="M26" s="151"/>
    </row>
    <row r="27" spans="6:13" ht="27" customHeight="1">
      <c r="F27" s="148" t="s">
        <v>106</v>
      </c>
      <c r="G27" s="149"/>
      <c r="H27" s="149"/>
      <c r="I27" s="149"/>
      <c r="J27" s="149"/>
      <c r="K27" s="149"/>
      <c r="L27" s="149"/>
      <c r="M27" s="149"/>
    </row>
    <row r="28" spans="6:11" ht="27" customHeight="1">
      <c r="F28" s="15" t="s">
        <v>99</v>
      </c>
      <c r="G28" s="13">
        <f aca="true" t="shared" si="3" ref="G28:J47">G3</f>
        <v>21</v>
      </c>
      <c r="H28" s="13" t="str">
        <f t="shared" si="3"/>
        <v>×</v>
      </c>
      <c r="I28" s="13">
        <f t="shared" si="3"/>
        <v>34</v>
      </c>
      <c r="J28" s="13" t="str">
        <f t="shared" si="3"/>
        <v>＝</v>
      </c>
      <c r="K28" s="17">
        <f aca="true" t="shared" si="4" ref="K28:K47">G28*I28</f>
        <v>714</v>
      </c>
    </row>
    <row r="29" spans="6:11" ht="27" customHeight="1">
      <c r="F29" s="15" t="s">
        <v>38</v>
      </c>
      <c r="G29" s="13">
        <f t="shared" si="3"/>
        <v>3.1</v>
      </c>
      <c r="H29" s="13" t="str">
        <f t="shared" si="3"/>
        <v>×</v>
      </c>
      <c r="I29" s="13">
        <f t="shared" si="3"/>
        <v>44</v>
      </c>
      <c r="J29" s="13" t="str">
        <f t="shared" si="3"/>
        <v>＝</v>
      </c>
      <c r="K29" s="17">
        <f t="shared" si="4"/>
        <v>136.4</v>
      </c>
    </row>
    <row r="30" spans="6:11" ht="27" customHeight="1">
      <c r="F30" s="15" t="s">
        <v>39</v>
      </c>
      <c r="G30" s="13">
        <f t="shared" si="3"/>
        <v>8</v>
      </c>
      <c r="H30" s="13" t="str">
        <f t="shared" si="3"/>
        <v>×</v>
      </c>
      <c r="I30" s="13">
        <f t="shared" si="3"/>
        <v>5.6</v>
      </c>
      <c r="J30" s="13" t="str">
        <f t="shared" si="3"/>
        <v>＝</v>
      </c>
      <c r="K30" s="17">
        <f t="shared" si="4"/>
        <v>44.8</v>
      </c>
    </row>
    <row r="31" spans="6:11" ht="27" customHeight="1">
      <c r="F31" s="15" t="s">
        <v>40</v>
      </c>
      <c r="G31" s="13">
        <f t="shared" si="3"/>
        <v>86</v>
      </c>
      <c r="H31" s="13" t="str">
        <f t="shared" si="3"/>
        <v>×</v>
      </c>
      <c r="I31" s="13">
        <f t="shared" si="3"/>
        <v>0.497</v>
      </c>
      <c r="J31" s="13" t="str">
        <f t="shared" si="3"/>
        <v>＝</v>
      </c>
      <c r="K31" s="17">
        <f t="shared" si="4"/>
        <v>42.742</v>
      </c>
    </row>
    <row r="32" spans="6:11" ht="27" customHeight="1">
      <c r="F32" s="15" t="s">
        <v>41</v>
      </c>
      <c r="G32" s="13">
        <f t="shared" si="3"/>
        <v>74</v>
      </c>
      <c r="H32" s="13" t="str">
        <f t="shared" si="3"/>
        <v>×</v>
      </c>
      <c r="I32" s="13">
        <f t="shared" si="3"/>
        <v>0.016</v>
      </c>
      <c r="J32" s="13" t="str">
        <f t="shared" si="3"/>
        <v>＝</v>
      </c>
      <c r="K32" s="17">
        <f t="shared" si="4"/>
        <v>1.184</v>
      </c>
    </row>
    <row r="33" spans="6:11" ht="27" customHeight="1">
      <c r="F33" s="15" t="s">
        <v>42</v>
      </c>
      <c r="G33" s="13">
        <f t="shared" si="3"/>
        <v>52</v>
      </c>
      <c r="H33" s="13" t="str">
        <f t="shared" si="3"/>
        <v>×</v>
      </c>
      <c r="I33" s="13">
        <f t="shared" si="3"/>
        <v>32</v>
      </c>
      <c r="J33" s="13" t="str">
        <f t="shared" si="3"/>
        <v>＝</v>
      </c>
      <c r="K33" s="17">
        <f t="shared" si="4"/>
        <v>1664</v>
      </c>
    </row>
    <row r="34" spans="6:11" ht="27" customHeight="1">
      <c r="F34" s="15" t="s">
        <v>43</v>
      </c>
      <c r="G34" s="13">
        <f t="shared" si="3"/>
        <v>4.53</v>
      </c>
      <c r="H34" s="13" t="str">
        <f t="shared" si="3"/>
        <v>×</v>
      </c>
      <c r="I34" s="13">
        <f t="shared" si="3"/>
        <v>8</v>
      </c>
      <c r="J34" s="13" t="str">
        <f t="shared" si="3"/>
        <v>＝</v>
      </c>
      <c r="K34" s="17">
        <f t="shared" si="4"/>
        <v>36.24</v>
      </c>
    </row>
    <row r="35" spans="6:11" ht="27" customHeight="1">
      <c r="F35" s="15" t="s">
        <v>44</v>
      </c>
      <c r="G35" s="13">
        <f t="shared" si="3"/>
        <v>4</v>
      </c>
      <c r="H35" s="13" t="str">
        <f t="shared" si="3"/>
        <v>×</v>
      </c>
      <c r="I35" s="13">
        <f t="shared" si="3"/>
        <v>5.11</v>
      </c>
      <c r="J35" s="13" t="str">
        <f t="shared" si="3"/>
        <v>＝</v>
      </c>
      <c r="K35" s="17">
        <f t="shared" si="4"/>
        <v>20.44</v>
      </c>
    </row>
    <row r="36" spans="6:11" ht="27" customHeight="1">
      <c r="F36" s="15" t="s">
        <v>45</v>
      </c>
      <c r="G36" s="13">
        <f t="shared" si="3"/>
        <v>82</v>
      </c>
      <c r="H36" s="13" t="str">
        <f t="shared" si="3"/>
        <v>×</v>
      </c>
      <c r="I36" s="13">
        <f t="shared" si="3"/>
        <v>0.347</v>
      </c>
      <c r="J36" s="13" t="str">
        <f t="shared" si="3"/>
        <v>＝</v>
      </c>
      <c r="K36" s="17">
        <f t="shared" si="4"/>
        <v>28.453999999999997</v>
      </c>
    </row>
    <row r="37" spans="6:11" ht="27" customHeight="1">
      <c r="F37" s="15" t="s">
        <v>46</v>
      </c>
      <c r="G37" s="13">
        <f t="shared" si="3"/>
        <v>5.7</v>
      </c>
      <c r="H37" s="13" t="str">
        <f t="shared" si="3"/>
        <v>×</v>
      </c>
      <c r="I37" s="13">
        <f t="shared" si="3"/>
        <v>18</v>
      </c>
      <c r="J37" s="13" t="str">
        <f t="shared" si="3"/>
        <v>＝</v>
      </c>
      <c r="K37" s="17">
        <f t="shared" si="4"/>
        <v>102.60000000000001</v>
      </c>
    </row>
    <row r="38" spans="6:11" ht="27" customHeight="1">
      <c r="F38" s="15" t="s">
        <v>47</v>
      </c>
      <c r="G38" s="13">
        <f t="shared" si="3"/>
        <v>0.185</v>
      </c>
      <c r="H38" s="13" t="str">
        <f t="shared" si="3"/>
        <v>×</v>
      </c>
      <c r="I38" s="13">
        <f t="shared" si="3"/>
        <v>95</v>
      </c>
      <c r="J38" s="13" t="str">
        <f t="shared" si="3"/>
        <v>＝</v>
      </c>
      <c r="K38" s="17">
        <f t="shared" si="4"/>
        <v>17.575</v>
      </c>
    </row>
    <row r="39" spans="6:12" ht="27" customHeight="1">
      <c r="F39" s="15" t="s">
        <v>48</v>
      </c>
      <c r="G39" s="13">
        <f t="shared" si="3"/>
        <v>20.4</v>
      </c>
      <c r="H39" s="13" t="str">
        <f t="shared" si="3"/>
        <v>×</v>
      </c>
      <c r="I39" s="13">
        <f t="shared" si="3"/>
        <v>9</v>
      </c>
      <c r="J39" s="13" t="str">
        <f t="shared" si="3"/>
        <v>＝</v>
      </c>
      <c r="K39" s="17">
        <f t="shared" si="4"/>
        <v>183.6</v>
      </c>
      <c r="L39" s="33"/>
    </row>
    <row r="40" spans="6:12" ht="27" customHeight="1">
      <c r="F40" s="15" t="s">
        <v>49</v>
      </c>
      <c r="G40" s="13">
        <f t="shared" si="3"/>
        <v>41</v>
      </c>
      <c r="H40" s="13" t="str">
        <f t="shared" si="3"/>
        <v>×</v>
      </c>
      <c r="I40" s="13">
        <f t="shared" si="3"/>
        <v>2.2</v>
      </c>
      <c r="J40" s="13" t="str">
        <f t="shared" si="3"/>
        <v>＝</v>
      </c>
      <c r="K40" s="17">
        <f t="shared" si="4"/>
        <v>90.2</v>
      </c>
      <c r="L40" s="33"/>
    </row>
    <row r="41" spans="6:11" ht="27" customHeight="1">
      <c r="F41" s="15" t="s">
        <v>50</v>
      </c>
      <c r="G41" s="13">
        <f t="shared" si="3"/>
        <v>61</v>
      </c>
      <c r="H41" s="13" t="str">
        <f t="shared" si="3"/>
        <v>×</v>
      </c>
      <c r="I41" s="13">
        <f t="shared" si="3"/>
        <v>31.9</v>
      </c>
      <c r="J41" s="13" t="str">
        <f t="shared" si="3"/>
        <v>＝</v>
      </c>
      <c r="K41" s="17">
        <f t="shared" si="4"/>
        <v>1945.8999999999999</v>
      </c>
    </row>
    <row r="42" spans="6:11" ht="27" customHeight="1">
      <c r="F42" s="15" t="s">
        <v>51</v>
      </c>
      <c r="G42" s="13">
        <f t="shared" si="3"/>
        <v>0.216</v>
      </c>
      <c r="H42" s="13" t="str">
        <f t="shared" si="3"/>
        <v>×</v>
      </c>
      <c r="I42" s="13">
        <f t="shared" si="3"/>
        <v>93</v>
      </c>
      <c r="J42" s="13" t="str">
        <f t="shared" si="3"/>
        <v>＝</v>
      </c>
      <c r="K42" s="17">
        <f t="shared" si="4"/>
        <v>20.088</v>
      </c>
    </row>
    <row r="43" spans="6:11" ht="27" customHeight="1">
      <c r="F43" s="15" t="s">
        <v>52</v>
      </c>
      <c r="G43" s="13">
        <f t="shared" si="3"/>
        <v>7.83</v>
      </c>
      <c r="H43" s="13" t="str">
        <f t="shared" si="3"/>
        <v>×</v>
      </c>
      <c r="I43" s="13">
        <f t="shared" si="3"/>
        <v>90</v>
      </c>
      <c r="J43" s="13" t="str">
        <f t="shared" si="3"/>
        <v>＝</v>
      </c>
      <c r="K43" s="17">
        <f t="shared" si="4"/>
        <v>704.7</v>
      </c>
    </row>
    <row r="44" spans="6:11" ht="27" customHeight="1">
      <c r="F44" s="15" t="s">
        <v>53</v>
      </c>
      <c r="G44" s="13">
        <f t="shared" si="3"/>
        <v>97</v>
      </c>
      <c r="H44" s="13" t="str">
        <f t="shared" si="3"/>
        <v>×</v>
      </c>
      <c r="I44" s="13">
        <f t="shared" si="3"/>
        <v>78.9</v>
      </c>
      <c r="J44" s="13" t="str">
        <f t="shared" si="3"/>
        <v>＝</v>
      </c>
      <c r="K44" s="17">
        <f t="shared" si="4"/>
        <v>7653.3</v>
      </c>
    </row>
    <row r="45" spans="6:11" ht="27" customHeight="1">
      <c r="F45" s="15" t="s">
        <v>54</v>
      </c>
      <c r="G45" s="13">
        <f t="shared" si="3"/>
        <v>89</v>
      </c>
      <c r="H45" s="13" t="str">
        <f t="shared" si="3"/>
        <v>×</v>
      </c>
      <c r="I45" s="13">
        <f t="shared" si="3"/>
        <v>3.99</v>
      </c>
      <c r="J45" s="13" t="str">
        <f t="shared" si="3"/>
        <v>＝</v>
      </c>
      <c r="K45" s="17">
        <f t="shared" si="4"/>
        <v>355.11</v>
      </c>
    </row>
    <row r="46" spans="6:11" ht="27" customHeight="1">
      <c r="F46" s="15" t="s">
        <v>55</v>
      </c>
      <c r="G46" s="13">
        <f t="shared" si="3"/>
        <v>94</v>
      </c>
      <c r="H46" s="13" t="str">
        <f t="shared" si="3"/>
        <v>×</v>
      </c>
      <c r="I46" s="13">
        <f t="shared" si="3"/>
        <v>0.55</v>
      </c>
      <c r="J46" s="13" t="str">
        <f t="shared" si="3"/>
        <v>＝</v>
      </c>
      <c r="K46" s="17">
        <f t="shared" si="4"/>
        <v>51.7</v>
      </c>
    </row>
    <row r="47" spans="6:11" ht="27" customHeight="1">
      <c r="F47" s="15" t="s">
        <v>56</v>
      </c>
      <c r="G47" s="13">
        <f t="shared" si="3"/>
        <v>48</v>
      </c>
      <c r="H47" s="13" t="str">
        <f t="shared" si="3"/>
        <v>×</v>
      </c>
      <c r="I47" s="13">
        <f t="shared" si="3"/>
        <v>49.2</v>
      </c>
      <c r="J47" s="13" t="str">
        <f t="shared" si="3"/>
        <v>＝</v>
      </c>
      <c r="K47" s="17">
        <f t="shared" si="4"/>
        <v>2361.6000000000004</v>
      </c>
    </row>
  </sheetData>
  <sheetProtection password="E177" sheet="1" objects="1" scenarios="1"/>
  <mergeCells count="5">
    <mergeCell ref="A1:E1"/>
    <mergeCell ref="F26:M26"/>
    <mergeCell ref="F27:M27"/>
    <mergeCell ref="F1:M1"/>
    <mergeCell ref="F2:M2"/>
  </mergeCells>
  <hyperlinks>
    <hyperlink ref="O1" location="算数小テスト一覧!A1" display="→算数小テスト一覧に戻る"/>
  </hyperlink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1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7"/>
  <sheetViews>
    <sheetView zoomScale="75" zoomScaleNormal="75" workbookViewId="0" topLeftCell="A1">
      <selection activeCell="P1" sqref="P1"/>
    </sheetView>
  </sheetViews>
  <sheetFormatPr defaultColWidth="9.00390625" defaultRowHeight="27" customHeight="1"/>
  <cols>
    <col min="1" max="6" width="3.125" style="12" customWidth="1"/>
    <col min="7" max="7" width="9.00390625" style="14" customWidth="1"/>
    <col min="8" max="8" width="10.00390625" style="13" customWidth="1"/>
    <col min="9" max="9" width="5.00390625" style="13" customWidth="1"/>
    <col min="10" max="10" width="10.00390625" style="13" customWidth="1"/>
    <col min="11" max="11" width="5.00390625" style="13" customWidth="1"/>
    <col min="12" max="12" width="18.00390625" style="13" customWidth="1"/>
    <col min="13" max="13" width="9.125" style="12" customWidth="1"/>
    <col min="14" max="15" width="9.00390625" style="12" customWidth="1"/>
    <col min="16" max="16" width="27.00390625" style="12" customWidth="1"/>
    <col min="17" max="16384" width="9.00390625" style="12" customWidth="1"/>
  </cols>
  <sheetData>
    <row r="1" spans="1:18" ht="27" customHeight="1">
      <c r="A1" s="146" t="s">
        <v>98</v>
      </c>
      <c r="B1" s="146"/>
      <c r="C1" s="146"/>
      <c r="D1" s="146"/>
      <c r="E1" s="146"/>
      <c r="F1" s="152"/>
      <c r="G1" s="150" t="s">
        <v>121</v>
      </c>
      <c r="H1" s="151"/>
      <c r="I1" s="151"/>
      <c r="J1" s="151"/>
      <c r="K1" s="151"/>
      <c r="L1" s="151"/>
      <c r="M1" s="151"/>
      <c r="N1" s="151"/>
      <c r="P1" s="106" t="s">
        <v>313</v>
      </c>
      <c r="R1" s="13"/>
    </row>
    <row r="2" spans="1:18" ht="27" customHeight="1">
      <c r="A2" s="34"/>
      <c r="B2" s="34"/>
      <c r="C2" s="34" t="s">
        <v>122</v>
      </c>
      <c r="D2" s="34"/>
      <c r="E2" s="35"/>
      <c r="F2" s="34" t="s">
        <v>123</v>
      </c>
      <c r="G2" s="148" t="s">
        <v>106</v>
      </c>
      <c r="H2" s="149"/>
      <c r="I2" s="149"/>
      <c r="J2" s="149"/>
      <c r="K2" s="149"/>
      <c r="L2" s="149"/>
      <c r="M2" s="149"/>
      <c r="N2" s="149"/>
      <c r="R2" s="13"/>
    </row>
    <row r="3" spans="1:18" ht="27" customHeight="1">
      <c r="A3" s="35">
        <f>RANDBETWEEN(1,99)</f>
        <v>61</v>
      </c>
      <c r="B3" s="35">
        <f>RANDBETWEEN(0,2)</f>
        <v>0</v>
      </c>
      <c r="C3" s="35">
        <f>A3/10^(B3+1)</f>
        <v>6.1</v>
      </c>
      <c r="D3" s="35">
        <f>RANDBETWEEN(1,99)</f>
        <v>94</v>
      </c>
      <c r="E3" s="35">
        <f>RANDBETWEEN(0,2)</f>
        <v>2</v>
      </c>
      <c r="F3" s="35">
        <f>D3/10^(E3+1)</f>
        <v>0.094</v>
      </c>
      <c r="G3" s="15" t="s">
        <v>99</v>
      </c>
      <c r="H3" s="13">
        <f>C3</f>
        <v>6.1</v>
      </c>
      <c r="I3" s="13" t="s">
        <v>66</v>
      </c>
      <c r="J3" s="13">
        <f>F3</f>
        <v>0.094</v>
      </c>
      <c r="K3" s="13" t="s">
        <v>67</v>
      </c>
      <c r="L3" s="17"/>
      <c r="R3" s="13"/>
    </row>
    <row r="4" spans="1:18" ht="27" customHeight="1">
      <c r="A4" s="35">
        <f>RANDBETWEEN(1,99)</f>
        <v>13</v>
      </c>
      <c r="B4" s="35">
        <f>RANDBETWEEN(0,2)</f>
        <v>0</v>
      </c>
      <c r="C4" s="35">
        <f aca="true" t="shared" si="0" ref="C4:C22">A4/10^(B4+1)</f>
        <v>1.3</v>
      </c>
      <c r="D4" s="35">
        <f>RANDBETWEEN(1,99)</f>
        <v>21</v>
      </c>
      <c r="E4" s="35">
        <f>RANDBETWEEN(0,2)</f>
        <v>1</v>
      </c>
      <c r="F4" s="35">
        <f aca="true" t="shared" si="1" ref="F4:F22">D4/10^(E4+1)</f>
        <v>0.21</v>
      </c>
      <c r="G4" s="15" t="s">
        <v>38</v>
      </c>
      <c r="H4" s="13">
        <f aca="true" t="shared" si="2" ref="H4:H22">C4</f>
        <v>1.3</v>
      </c>
      <c r="I4" s="13" t="s">
        <v>66</v>
      </c>
      <c r="J4" s="13">
        <f aca="true" t="shared" si="3" ref="J4:J22">F4</f>
        <v>0.21</v>
      </c>
      <c r="K4" s="13" t="s">
        <v>67</v>
      </c>
      <c r="L4" s="17"/>
      <c r="R4" s="13"/>
    </row>
    <row r="5" spans="1:18" ht="27" customHeight="1">
      <c r="A5" s="35">
        <f>RANDBETWEEN(1,99)</f>
        <v>22</v>
      </c>
      <c r="B5" s="35">
        <f>RANDBETWEEN(0,2)</f>
        <v>1</v>
      </c>
      <c r="C5" s="35">
        <f t="shared" si="0"/>
        <v>0.22</v>
      </c>
      <c r="D5" s="35">
        <f>RANDBETWEEN(1,99)</f>
        <v>30</v>
      </c>
      <c r="E5" s="35">
        <f>RANDBETWEEN(0,2)</f>
        <v>0</v>
      </c>
      <c r="F5" s="35">
        <f t="shared" si="1"/>
        <v>3</v>
      </c>
      <c r="G5" s="15" t="s">
        <v>39</v>
      </c>
      <c r="H5" s="13">
        <f t="shared" si="2"/>
        <v>0.22</v>
      </c>
      <c r="I5" s="13" t="s">
        <v>66</v>
      </c>
      <c r="J5" s="13">
        <f t="shared" si="3"/>
        <v>3</v>
      </c>
      <c r="K5" s="13" t="s">
        <v>67</v>
      </c>
      <c r="L5" s="17"/>
      <c r="R5" s="13"/>
    </row>
    <row r="6" spans="1:18" ht="27" customHeight="1">
      <c r="A6" s="35">
        <f>RANDBETWEEN(1,99)</f>
        <v>60</v>
      </c>
      <c r="B6" s="35">
        <f>RANDBETWEEN(0,2)</f>
        <v>0</v>
      </c>
      <c r="C6" s="35">
        <f t="shared" si="0"/>
        <v>6</v>
      </c>
      <c r="D6" s="35">
        <f>RANDBETWEEN(1,99)</f>
        <v>9</v>
      </c>
      <c r="E6" s="35">
        <f>RANDBETWEEN(0,2)</f>
        <v>0</v>
      </c>
      <c r="F6" s="35">
        <f t="shared" si="1"/>
        <v>0.9</v>
      </c>
      <c r="G6" s="15" t="s">
        <v>40</v>
      </c>
      <c r="H6" s="13">
        <f t="shared" si="2"/>
        <v>6</v>
      </c>
      <c r="I6" s="13" t="s">
        <v>66</v>
      </c>
      <c r="J6" s="13">
        <f t="shared" si="3"/>
        <v>0.9</v>
      </c>
      <c r="K6" s="13" t="s">
        <v>67</v>
      </c>
      <c r="L6" s="17"/>
      <c r="R6" s="13"/>
    </row>
    <row r="7" spans="1:18" ht="27" customHeight="1">
      <c r="A7" s="35">
        <f>RANDBETWEEN(1,99)</f>
        <v>62</v>
      </c>
      <c r="B7" s="35">
        <f>RANDBETWEEN(0,2)</f>
        <v>1</v>
      </c>
      <c r="C7" s="35">
        <f t="shared" si="0"/>
        <v>0.62</v>
      </c>
      <c r="D7" s="35">
        <f>RANDBETWEEN(1,99)</f>
        <v>6</v>
      </c>
      <c r="E7" s="35">
        <f>RANDBETWEEN(0,2)</f>
        <v>2</v>
      </c>
      <c r="F7" s="35">
        <f t="shared" si="1"/>
        <v>0.006</v>
      </c>
      <c r="G7" s="15" t="s">
        <v>41</v>
      </c>
      <c r="H7" s="13">
        <f t="shared" si="2"/>
        <v>0.62</v>
      </c>
      <c r="I7" s="13" t="s">
        <v>66</v>
      </c>
      <c r="J7" s="13">
        <f t="shared" si="3"/>
        <v>0.006</v>
      </c>
      <c r="K7" s="13" t="s">
        <v>67</v>
      </c>
      <c r="L7" s="17"/>
      <c r="R7" s="13"/>
    </row>
    <row r="8" spans="1:18" ht="27" customHeight="1">
      <c r="A8" s="35">
        <f>RANDBETWEEN(1,99)</f>
        <v>17</v>
      </c>
      <c r="B8" s="35">
        <f>RANDBETWEEN(0,2)</f>
        <v>2</v>
      </c>
      <c r="C8" s="35">
        <f t="shared" si="0"/>
        <v>0.017</v>
      </c>
      <c r="D8" s="35">
        <f>RANDBETWEEN(1,99)</f>
        <v>43</v>
      </c>
      <c r="E8" s="35">
        <f>RANDBETWEEN(0,2)</f>
        <v>0</v>
      </c>
      <c r="F8" s="35">
        <f t="shared" si="1"/>
        <v>4.3</v>
      </c>
      <c r="G8" s="15" t="s">
        <v>42</v>
      </c>
      <c r="H8" s="13">
        <f t="shared" si="2"/>
        <v>0.017</v>
      </c>
      <c r="I8" s="13" t="s">
        <v>66</v>
      </c>
      <c r="J8" s="13">
        <f t="shared" si="3"/>
        <v>4.3</v>
      </c>
      <c r="K8" s="13" t="s">
        <v>67</v>
      </c>
      <c r="L8" s="17"/>
      <c r="R8" s="13"/>
    </row>
    <row r="9" spans="1:18" ht="27" customHeight="1">
      <c r="A9" s="35">
        <f>RANDBETWEEN(1,99)</f>
        <v>29</v>
      </c>
      <c r="B9" s="35">
        <f>RANDBETWEEN(0,2)</f>
        <v>1</v>
      </c>
      <c r="C9" s="35">
        <f t="shared" si="0"/>
        <v>0.29</v>
      </c>
      <c r="D9" s="35">
        <f>RANDBETWEEN(1,99)</f>
        <v>9</v>
      </c>
      <c r="E9" s="35">
        <f>RANDBETWEEN(0,2)</f>
        <v>1</v>
      </c>
      <c r="F9" s="35">
        <f t="shared" si="1"/>
        <v>0.09</v>
      </c>
      <c r="G9" s="15" t="s">
        <v>43</v>
      </c>
      <c r="H9" s="13">
        <f t="shared" si="2"/>
        <v>0.29</v>
      </c>
      <c r="I9" s="13" t="s">
        <v>66</v>
      </c>
      <c r="J9" s="13">
        <f t="shared" si="3"/>
        <v>0.09</v>
      </c>
      <c r="K9" s="13" t="s">
        <v>67</v>
      </c>
      <c r="L9" s="17"/>
      <c r="R9" s="13"/>
    </row>
    <row r="10" spans="1:18" ht="27" customHeight="1">
      <c r="A10" s="35">
        <f>RANDBETWEEN(1,99)</f>
        <v>64</v>
      </c>
      <c r="B10" s="35">
        <f>RANDBETWEEN(0,2)</f>
        <v>2</v>
      </c>
      <c r="C10" s="35">
        <f t="shared" si="0"/>
        <v>0.064</v>
      </c>
      <c r="D10" s="35">
        <f>RANDBETWEEN(1,99)</f>
        <v>11</v>
      </c>
      <c r="E10" s="35">
        <f>RANDBETWEEN(0,2)</f>
        <v>2</v>
      </c>
      <c r="F10" s="35">
        <f t="shared" si="1"/>
        <v>0.011</v>
      </c>
      <c r="G10" s="15" t="s">
        <v>44</v>
      </c>
      <c r="H10" s="13">
        <f t="shared" si="2"/>
        <v>0.064</v>
      </c>
      <c r="I10" s="13" t="s">
        <v>66</v>
      </c>
      <c r="J10" s="13">
        <f t="shared" si="3"/>
        <v>0.011</v>
      </c>
      <c r="K10" s="13" t="s">
        <v>67</v>
      </c>
      <c r="L10" s="17"/>
      <c r="R10" s="13"/>
    </row>
    <row r="11" spans="1:12" ht="27" customHeight="1">
      <c r="A11" s="35">
        <f>RANDBETWEEN(1,99)</f>
        <v>74</v>
      </c>
      <c r="B11" s="35">
        <f>RANDBETWEEN(0,2)</f>
        <v>0</v>
      </c>
      <c r="C11" s="35">
        <f t="shared" si="0"/>
        <v>7.4</v>
      </c>
      <c r="D11" s="35">
        <f>RANDBETWEEN(1,99)</f>
        <v>45</v>
      </c>
      <c r="E11" s="35">
        <f>RANDBETWEEN(0,2)</f>
        <v>2</v>
      </c>
      <c r="F11" s="35">
        <f t="shared" si="1"/>
        <v>0.045</v>
      </c>
      <c r="G11" s="15" t="s">
        <v>45</v>
      </c>
      <c r="H11" s="13">
        <f t="shared" si="2"/>
        <v>7.4</v>
      </c>
      <c r="I11" s="13" t="s">
        <v>66</v>
      </c>
      <c r="J11" s="13">
        <f t="shared" si="3"/>
        <v>0.045</v>
      </c>
      <c r="K11" s="13" t="s">
        <v>67</v>
      </c>
      <c r="L11" s="17"/>
    </row>
    <row r="12" spans="1:12" ht="27" customHeight="1">
      <c r="A12" s="35">
        <f>RANDBETWEEN(1,99)</f>
        <v>87</v>
      </c>
      <c r="B12" s="35">
        <f>RANDBETWEEN(0,2)</f>
        <v>2</v>
      </c>
      <c r="C12" s="35">
        <f t="shared" si="0"/>
        <v>0.087</v>
      </c>
      <c r="D12" s="35">
        <f>RANDBETWEEN(1,99)</f>
        <v>5</v>
      </c>
      <c r="E12" s="35">
        <f>RANDBETWEEN(0,2)</f>
        <v>2</v>
      </c>
      <c r="F12" s="35">
        <f t="shared" si="1"/>
        <v>0.005</v>
      </c>
      <c r="G12" s="15" t="s">
        <v>46</v>
      </c>
      <c r="H12" s="13">
        <f t="shared" si="2"/>
        <v>0.087</v>
      </c>
      <c r="I12" s="13" t="s">
        <v>66</v>
      </c>
      <c r="J12" s="13">
        <f t="shared" si="3"/>
        <v>0.005</v>
      </c>
      <c r="K12" s="13" t="s">
        <v>67</v>
      </c>
      <c r="L12" s="17"/>
    </row>
    <row r="13" spans="1:12" ht="27" customHeight="1">
      <c r="A13" s="35">
        <f>RANDBETWEEN(1,99)</f>
        <v>71</v>
      </c>
      <c r="B13" s="35">
        <f>RANDBETWEEN(0,2)</f>
        <v>1</v>
      </c>
      <c r="C13" s="35">
        <f t="shared" si="0"/>
        <v>0.71</v>
      </c>
      <c r="D13" s="35">
        <f>RANDBETWEEN(1,99)</f>
        <v>28</v>
      </c>
      <c r="E13" s="35">
        <f>RANDBETWEEN(0,2)</f>
        <v>0</v>
      </c>
      <c r="F13" s="35">
        <f t="shared" si="1"/>
        <v>2.8</v>
      </c>
      <c r="G13" s="15" t="s">
        <v>47</v>
      </c>
      <c r="H13" s="13">
        <f t="shared" si="2"/>
        <v>0.71</v>
      </c>
      <c r="I13" s="13" t="s">
        <v>66</v>
      </c>
      <c r="J13" s="13">
        <f t="shared" si="3"/>
        <v>2.8</v>
      </c>
      <c r="K13" s="13" t="s">
        <v>67</v>
      </c>
      <c r="L13" s="17"/>
    </row>
    <row r="14" spans="1:12" ht="27" customHeight="1">
      <c r="A14" s="35">
        <f>RANDBETWEEN(1,99)</f>
        <v>23</v>
      </c>
      <c r="B14" s="35">
        <f>RANDBETWEEN(0,2)</f>
        <v>1</v>
      </c>
      <c r="C14" s="35">
        <f t="shared" si="0"/>
        <v>0.23</v>
      </c>
      <c r="D14" s="35">
        <f>RANDBETWEEN(1,99)</f>
        <v>73</v>
      </c>
      <c r="E14" s="35">
        <f>RANDBETWEEN(0,2)</f>
        <v>2</v>
      </c>
      <c r="F14" s="35">
        <f t="shared" si="1"/>
        <v>0.073</v>
      </c>
      <c r="G14" s="15" t="s">
        <v>48</v>
      </c>
      <c r="H14" s="13">
        <f t="shared" si="2"/>
        <v>0.23</v>
      </c>
      <c r="I14" s="13" t="s">
        <v>66</v>
      </c>
      <c r="J14" s="13">
        <f t="shared" si="3"/>
        <v>0.073</v>
      </c>
      <c r="K14" s="13" t="s">
        <v>67</v>
      </c>
      <c r="L14" s="17"/>
    </row>
    <row r="15" spans="1:12" ht="27" customHeight="1">
      <c r="A15" s="35">
        <f>RANDBETWEEN(1,99)</f>
        <v>56</v>
      </c>
      <c r="B15" s="35">
        <f>RANDBETWEEN(0,2)</f>
        <v>2</v>
      </c>
      <c r="C15" s="35">
        <f t="shared" si="0"/>
        <v>0.056</v>
      </c>
      <c r="D15" s="35">
        <f>RANDBETWEEN(1,99)</f>
        <v>11</v>
      </c>
      <c r="E15" s="35">
        <f>RANDBETWEEN(0,2)</f>
        <v>2</v>
      </c>
      <c r="F15" s="35">
        <f t="shared" si="1"/>
        <v>0.011</v>
      </c>
      <c r="G15" s="15" t="s">
        <v>49</v>
      </c>
      <c r="H15" s="13">
        <f t="shared" si="2"/>
        <v>0.056</v>
      </c>
      <c r="I15" s="13" t="s">
        <v>66</v>
      </c>
      <c r="J15" s="13">
        <f t="shared" si="3"/>
        <v>0.011</v>
      </c>
      <c r="K15" s="13" t="s">
        <v>67</v>
      </c>
      <c r="L15" s="17"/>
    </row>
    <row r="16" spans="1:12" ht="27" customHeight="1">
      <c r="A16" s="35">
        <f>RANDBETWEEN(1,99)</f>
        <v>12</v>
      </c>
      <c r="B16" s="35">
        <f>RANDBETWEEN(0,2)</f>
        <v>1</v>
      </c>
      <c r="C16" s="35">
        <f t="shared" si="0"/>
        <v>0.12</v>
      </c>
      <c r="D16" s="35">
        <f>RANDBETWEEN(1,99)</f>
        <v>32</v>
      </c>
      <c r="E16" s="35">
        <f>RANDBETWEEN(0,2)</f>
        <v>2</v>
      </c>
      <c r="F16" s="35">
        <f t="shared" si="1"/>
        <v>0.032</v>
      </c>
      <c r="G16" s="15" t="s">
        <v>50</v>
      </c>
      <c r="H16" s="13">
        <f t="shared" si="2"/>
        <v>0.12</v>
      </c>
      <c r="I16" s="13" t="s">
        <v>66</v>
      </c>
      <c r="J16" s="13">
        <f t="shared" si="3"/>
        <v>0.032</v>
      </c>
      <c r="K16" s="13" t="s">
        <v>67</v>
      </c>
      <c r="L16" s="17"/>
    </row>
    <row r="17" spans="1:12" ht="27" customHeight="1">
      <c r="A17" s="35">
        <f>RANDBETWEEN(1,99)</f>
        <v>26</v>
      </c>
      <c r="B17" s="35">
        <f>RANDBETWEEN(0,2)</f>
        <v>0</v>
      </c>
      <c r="C17" s="35">
        <f t="shared" si="0"/>
        <v>2.6</v>
      </c>
      <c r="D17" s="35">
        <f>RANDBETWEEN(1,99)</f>
        <v>7</v>
      </c>
      <c r="E17" s="35">
        <f>RANDBETWEEN(0,2)</f>
        <v>2</v>
      </c>
      <c r="F17" s="35">
        <f t="shared" si="1"/>
        <v>0.007</v>
      </c>
      <c r="G17" s="15" t="s">
        <v>51</v>
      </c>
      <c r="H17" s="13">
        <f t="shared" si="2"/>
        <v>2.6</v>
      </c>
      <c r="I17" s="13" t="s">
        <v>66</v>
      </c>
      <c r="J17" s="13">
        <f t="shared" si="3"/>
        <v>0.007</v>
      </c>
      <c r="K17" s="13" t="s">
        <v>67</v>
      </c>
      <c r="L17" s="17"/>
    </row>
    <row r="18" spans="1:12" ht="27" customHeight="1">
      <c r="A18" s="35">
        <f>RANDBETWEEN(1,99)</f>
        <v>53</v>
      </c>
      <c r="B18" s="35">
        <f>RANDBETWEEN(0,2)</f>
        <v>1</v>
      </c>
      <c r="C18" s="35">
        <f t="shared" si="0"/>
        <v>0.53</v>
      </c>
      <c r="D18" s="35">
        <f>RANDBETWEEN(1,99)</f>
        <v>34</v>
      </c>
      <c r="E18" s="35">
        <f>RANDBETWEEN(0,2)</f>
        <v>0</v>
      </c>
      <c r="F18" s="35">
        <f t="shared" si="1"/>
        <v>3.4</v>
      </c>
      <c r="G18" s="15" t="s">
        <v>52</v>
      </c>
      <c r="H18" s="13">
        <f t="shared" si="2"/>
        <v>0.53</v>
      </c>
      <c r="I18" s="13" t="s">
        <v>66</v>
      </c>
      <c r="J18" s="13">
        <f t="shared" si="3"/>
        <v>3.4</v>
      </c>
      <c r="K18" s="13" t="s">
        <v>67</v>
      </c>
      <c r="L18" s="17"/>
    </row>
    <row r="19" spans="1:12" ht="27" customHeight="1">
      <c r="A19" s="35">
        <f>RANDBETWEEN(1,99)</f>
        <v>50</v>
      </c>
      <c r="B19" s="35">
        <f>RANDBETWEEN(0,2)</f>
        <v>1</v>
      </c>
      <c r="C19" s="35">
        <f t="shared" si="0"/>
        <v>0.5</v>
      </c>
      <c r="D19" s="35">
        <f>RANDBETWEEN(1,99)</f>
        <v>38</v>
      </c>
      <c r="E19" s="35">
        <f>RANDBETWEEN(0,2)</f>
        <v>0</v>
      </c>
      <c r="F19" s="35">
        <f t="shared" si="1"/>
        <v>3.8</v>
      </c>
      <c r="G19" s="15" t="s">
        <v>53</v>
      </c>
      <c r="H19" s="13">
        <f t="shared" si="2"/>
        <v>0.5</v>
      </c>
      <c r="I19" s="13" t="s">
        <v>66</v>
      </c>
      <c r="J19" s="13">
        <f t="shared" si="3"/>
        <v>3.8</v>
      </c>
      <c r="K19" s="13" t="s">
        <v>67</v>
      </c>
      <c r="L19" s="17"/>
    </row>
    <row r="20" spans="1:12" ht="27" customHeight="1">
      <c r="A20" s="35">
        <f>RANDBETWEEN(1,99)</f>
        <v>91</v>
      </c>
      <c r="B20" s="35">
        <f>RANDBETWEEN(0,2)</f>
        <v>2</v>
      </c>
      <c r="C20" s="35">
        <f t="shared" si="0"/>
        <v>0.091</v>
      </c>
      <c r="D20" s="35">
        <f>RANDBETWEEN(1,99)</f>
        <v>89</v>
      </c>
      <c r="E20" s="35">
        <f>RANDBETWEEN(0,2)</f>
        <v>2</v>
      </c>
      <c r="F20" s="35">
        <f t="shared" si="1"/>
        <v>0.089</v>
      </c>
      <c r="G20" s="15" t="s">
        <v>54</v>
      </c>
      <c r="H20" s="13">
        <f t="shared" si="2"/>
        <v>0.091</v>
      </c>
      <c r="I20" s="13" t="s">
        <v>66</v>
      </c>
      <c r="J20" s="13">
        <f t="shared" si="3"/>
        <v>0.089</v>
      </c>
      <c r="K20" s="13" t="s">
        <v>67</v>
      </c>
      <c r="L20" s="17"/>
    </row>
    <row r="21" spans="1:12" ht="27" customHeight="1">
      <c r="A21" s="35">
        <f>RANDBETWEEN(1,99)</f>
        <v>95</v>
      </c>
      <c r="B21" s="35">
        <f>RANDBETWEEN(0,2)</f>
        <v>2</v>
      </c>
      <c r="C21" s="35">
        <f t="shared" si="0"/>
        <v>0.095</v>
      </c>
      <c r="D21" s="35">
        <f>RANDBETWEEN(1,99)</f>
        <v>61</v>
      </c>
      <c r="E21" s="35">
        <f>RANDBETWEEN(0,2)</f>
        <v>1</v>
      </c>
      <c r="F21" s="35">
        <f t="shared" si="1"/>
        <v>0.61</v>
      </c>
      <c r="G21" s="15" t="s">
        <v>55</v>
      </c>
      <c r="H21" s="13">
        <f t="shared" si="2"/>
        <v>0.095</v>
      </c>
      <c r="I21" s="13" t="s">
        <v>66</v>
      </c>
      <c r="J21" s="13">
        <f t="shared" si="3"/>
        <v>0.61</v>
      </c>
      <c r="K21" s="13" t="s">
        <v>67</v>
      </c>
      <c r="L21" s="17"/>
    </row>
    <row r="22" spans="1:12" ht="27" customHeight="1">
      <c r="A22" s="35">
        <f>RANDBETWEEN(1,99)</f>
        <v>34</v>
      </c>
      <c r="B22" s="35">
        <f>RANDBETWEEN(0,2)</f>
        <v>0</v>
      </c>
      <c r="C22" s="35">
        <f t="shared" si="0"/>
        <v>3.4</v>
      </c>
      <c r="D22" s="35">
        <f>RANDBETWEEN(1,99)</f>
        <v>38</v>
      </c>
      <c r="E22" s="35">
        <f>RANDBETWEEN(0,2)</f>
        <v>1</v>
      </c>
      <c r="F22" s="35">
        <f t="shared" si="1"/>
        <v>0.38</v>
      </c>
      <c r="G22" s="15" t="s">
        <v>56</v>
      </c>
      <c r="H22" s="13">
        <f t="shared" si="2"/>
        <v>3.4</v>
      </c>
      <c r="I22" s="13" t="s">
        <v>66</v>
      </c>
      <c r="J22" s="13">
        <f t="shared" si="3"/>
        <v>0.38</v>
      </c>
      <c r="K22" s="13" t="s">
        <v>67</v>
      </c>
      <c r="L22" s="17"/>
    </row>
    <row r="23" spans="10:12" ht="27" customHeight="1">
      <c r="J23" s="12"/>
      <c r="K23" s="12"/>
      <c r="L23" s="12"/>
    </row>
    <row r="24" spans="11:13" ht="27" customHeight="1" thickBot="1">
      <c r="K24" s="18" t="s">
        <v>1</v>
      </c>
      <c r="L24" s="18"/>
      <c r="M24" s="33"/>
    </row>
    <row r="26" spans="7:14" ht="27" customHeight="1">
      <c r="G26" s="150" t="s">
        <v>121</v>
      </c>
      <c r="H26" s="151"/>
      <c r="I26" s="151"/>
      <c r="J26" s="151"/>
      <c r="K26" s="151"/>
      <c r="L26" s="151"/>
      <c r="M26" s="151"/>
      <c r="N26" s="151"/>
    </row>
    <row r="27" spans="7:14" ht="27" customHeight="1">
      <c r="G27" s="148" t="s">
        <v>106</v>
      </c>
      <c r="H27" s="149"/>
      <c r="I27" s="149"/>
      <c r="J27" s="149"/>
      <c r="K27" s="149"/>
      <c r="L27" s="149"/>
      <c r="M27" s="149"/>
      <c r="N27" s="149"/>
    </row>
    <row r="28" spans="7:12" ht="27" customHeight="1">
      <c r="G28" s="15" t="s">
        <v>99</v>
      </c>
      <c r="H28" s="13">
        <f aca="true" t="shared" si="4" ref="H28:K47">H3</f>
        <v>6.1</v>
      </c>
      <c r="I28" s="13" t="str">
        <f t="shared" si="4"/>
        <v>×</v>
      </c>
      <c r="J28" s="13">
        <f t="shared" si="4"/>
        <v>0.094</v>
      </c>
      <c r="K28" s="13" t="str">
        <f t="shared" si="4"/>
        <v>＝</v>
      </c>
      <c r="L28" s="17">
        <f aca="true" t="shared" si="5" ref="L28:L47">H28*J28</f>
        <v>0.5734</v>
      </c>
    </row>
    <row r="29" spans="7:12" ht="27" customHeight="1">
      <c r="G29" s="15" t="s">
        <v>38</v>
      </c>
      <c r="H29" s="13">
        <f t="shared" si="4"/>
        <v>1.3</v>
      </c>
      <c r="I29" s="13" t="str">
        <f t="shared" si="4"/>
        <v>×</v>
      </c>
      <c r="J29" s="13">
        <f t="shared" si="4"/>
        <v>0.21</v>
      </c>
      <c r="K29" s="13" t="str">
        <f t="shared" si="4"/>
        <v>＝</v>
      </c>
      <c r="L29" s="17">
        <f t="shared" si="5"/>
        <v>0.273</v>
      </c>
    </row>
    <row r="30" spans="7:12" ht="27" customHeight="1">
      <c r="G30" s="15" t="s">
        <v>39</v>
      </c>
      <c r="H30" s="13">
        <f t="shared" si="4"/>
        <v>0.22</v>
      </c>
      <c r="I30" s="13" t="str">
        <f t="shared" si="4"/>
        <v>×</v>
      </c>
      <c r="J30" s="13">
        <f t="shared" si="4"/>
        <v>3</v>
      </c>
      <c r="K30" s="13" t="str">
        <f t="shared" si="4"/>
        <v>＝</v>
      </c>
      <c r="L30" s="17">
        <f t="shared" si="5"/>
        <v>0.66</v>
      </c>
    </row>
    <row r="31" spans="7:12" ht="27" customHeight="1">
      <c r="G31" s="15" t="s">
        <v>40</v>
      </c>
      <c r="H31" s="13">
        <f t="shared" si="4"/>
        <v>6</v>
      </c>
      <c r="I31" s="13" t="str">
        <f t="shared" si="4"/>
        <v>×</v>
      </c>
      <c r="J31" s="13">
        <f t="shared" si="4"/>
        <v>0.9</v>
      </c>
      <c r="K31" s="13" t="str">
        <f t="shared" si="4"/>
        <v>＝</v>
      </c>
      <c r="L31" s="17">
        <f t="shared" si="5"/>
        <v>5.4</v>
      </c>
    </row>
    <row r="32" spans="7:12" ht="27" customHeight="1">
      <c r="G32" s="15" t="s">
        <v>41</v>
      </c>
      <c r="H32" s="13">
        <f t="shared" si="4"/>
        <v>0.62</v>
      </c>
      <c r="I32" s="13" t="str">
        <f t="shared" si="4"/>
        <v>×</v>
      </c>
      <c r="J32" s="13">
        <f t="shared" si="4"/>
        <v>0.006</v>
      </c>
      <c r="K32" s="13" t="str">
        <f t="shared" si="4"/>
        <v>＝</v>
      </c>
      <c r="L32" s="17">
        <f t="shared" si="5"/>
        <v>0.00372</v>
      </c>
    </row>
    <row r="33" spans="7:12" ht="27" customHeight="1">
      <c r="G33" s="15" t="s">
        <v>42</v>
      </c>
      <c r="H33" s="13">
        <f t="shared" si="4"/>
        <v>0.017</v>
      </c>
      <c r="I33" s="13" t="str">
        <f t="shared" si="4"/>
        <v>×</v>
      </c>
      <c r="J33" s="13">
        <f t="shared" si="4"/>
        <v>4.3</v>
      </c>
      <c r="K33" s="13" t="str">
        <f t="shared" si="4"/>
        <v>＝</v>
      </c>
      <c r="L33" s="17">
        <f t="shared" si="5"/>
        <v>0.0731</v>
      </c>
    </row>
    <row r="34" spans="7:12" ht="27" customHeight="1">
      <c r="G34" s="15" t="s">
        <v>43</v>
      </c>
      <c r="H34" s="13">
        <f t="shared" si="4"/>
        <v>0.29</v>
      </c>
      <c r="I34" s="13" t="str">
        <f t="shared" si="4"/>
        <v>×</v>
      </c>
      <c r="J34" s="13">
        <f t="shared" si="4"/>
        <v>0.09</v>
      </c>
      <c r="K34" s="13" t="str">
        <f t="shared" si="4"/>
        <v>＝</v>
      </c>
      <c r="L34" s="17">
        <f t="shared" si="5"/>
        <v>0.026099999999999998</v>
      </c>
    </row>
    <row r="35" spans="7:12" ht="27" customHeight="1">
      <c r="G35" s="15" t="s">
        <v>44</v>
      </c>
      <c r="H35" s="13">
        <f t="shared" si="4"/>
        <v>0.064</v>
      </c>
      <c r="I35" s="13" t="str">
        <f t="shared" si="4"/>
        <v>×</v>
      </c>
      <c r="J35" s="13">
        <f t="shared" si="4"/>
        <v>0.011</v>
      </c>
      <c r="K35" s="13" t="str">
        <f t="shared" si="4"/>
        <v>＝</v>
      </c>
      <c r="L35" s="17">
        <f t="shared" si="5"/>
        <v>0.000704</v>
      </c>
    </row>
    <row r="36" spans="7:12" ht="27" customHeight="1">
      <c r="G36" s="15" t="s">
        <v>45</v>
      </c>
      <c r="H36" s="13">
        <f t="shared" si="4"/>
        <v>7.4</v>
      </c>
      <c r="I36" s="13" t="str">
        <f t="shared" si="4"/>
        <v>×</v>
      </c>
      <c r="J36" s="13">
        <f t="shared" si="4"/>
        <v>0.045</v>
      </c>
      <c r="K36" s="13" t="str">
        <f t="shared" si="4"/>
        <v>＝</v>
      </c>
      <c r="L36" s="17">
        <f t="shared" si="5"/>
        <v>0.333</v>
      </c>
    </row>
    <row r="37" spans="7:12" ht="27" customHeight="1">
      <c r="G37" s="15" t="s">
        <v>46</v>
      </c>
      <c r="H37" s="13">
        <f t="shared" si="4"/>
        <v>0.087</v>
      </c>
      <c r="I37" s="13" t="str">
        <f t="shared" si="4"/>
        <v>×</v>
      </c>
      <c r="J37" s="13">
        <f t="shared" si="4"/>
        <v>0.005</v>
      </c>
      <c r="K37" s="13" t="str">
        <f t="shared" si="4"/>
        <v>＝</v>
      </c>
      <c r="L37" s="17">
        <f t="shared" si="5"/>
        <v>0.000435</v>
      </c>
    </row>
    <row r="38" spans="7:12" ht="27" customHeight="1">
      <c r="G38" s="15" t="s">
        <v>47</v>
      </c>
      <c r="H38" s="13">
        <f t="shared" si="4"/>
        <v>0.71</v>
      </c>
      <c r="I38" s="13" t="str">
        <f t="shared" si="4"/>
        <v>×</v>
      </c>
      <c r="J38" s="13">
        <f t="shared" si="4"/>
        <v>2.8</v>
      </c>
      <c r="K38" s="13" t="str">
        <f t="shared" si="4"/>
        <v>＝</v>
      </c>
      <c r="L38" s="17">
        <f t="shared" si="5"/>
        <v>1.9879999999999998</v>
      </c>
    </row>
    <row r="39" spans="7:13" ht="27" customHeight="1">
      <c r="G39" s="15" t="s">
        <v>48</v>
      </c>
      <c r="H39" s="13">
        <f t="shared" si="4"/>
        <v>0.23</v>
      </c>
      <c r="I39" s="13" t="str">
        <f t="shared" si="4"/>
        <v>×</v>
      </c>
      <c r="J39" s="13">
        <f t="shared" si="4"/>
        <v>0.073</v>
      </c>
      <c r="K39" s="13" t="str">
        <f t="shared" si="4"/>
        <v>＝</v>
      </c>
      <c r="L39" s="17">
        <f t="shared" si="5"/>
        <v>0.01679</v>
      </c>
      <c r="M39" s="33"/>
    </row>
    <row r="40" spans="7:13" ht="27" customHeight="1">
      <c r="G40" s="15" t="s">
        <v>49</v>
      </c>
      <c r="H40" s="13">
        <f t="shared" si="4"/>
        <v>0.056</v>
      </c>
      <c r="I40" s="13" t="str">
        <f t="shared" si="4"/>
        <v>×</v>
      </c>
      <c r="J40" s="13">
        <f t="shared" si="4"/>
        <v>0.011</v>
      </c>
      <c r="K40" s="13" t="str">
        <f t="shared" si="4"/>
        <v>＝</v>
      </c>
      <c r="L40" s="17">
        <f t="shared" si="5"/>
        <v>0.000616</v>
      </c>
      <c r="M40" s="33"/>
    </row>
    <row r="41" spans="7:12" ht="27" customHeight="1">
      <c r="G41" s="15" t="s">
        <v>50</v>
      </c>
      <c r="H41" s="13">
        <f t="shared" si="4"/>
        <v>0.12</v>
      </c>
      <c r="I41" s="13" t="str">
        <f t="shared" si="4"/>
        <v>×</v>
      </c>
      <c r="J41" s="13">
        <f t="shared" si="4"/>
        <v>0.032</v>
      </c>
      <c r="K41" s="13" t="str">
        <f t="shared" si="4"/>
        <v>＝</v>
      </c>
      <c r="L41" s="17">
        <f t="shared" si="5"/>
        <v>0.00384</v>
      </c>
    </row>
    <row r="42" spans="7:12" ht="27" customHeight="1">
      <c r="G42" s="15" t="s">
        <v>51</v>
      </c>
      <c r="H42" s="13">
        <f t="shared" si="4"/>
        <v>2.6</v>
      </c>
      <c r="I42" s="13" t="str">
        <f t="shared" si="4"/>
        <v>×</v>
      </c>
      <c r="J42" s="13">
        <f t="shared" si="4"/>
        <v>0.007</v>
      </c>
      <c r="K42" s="13" t="str">
        <f t="shared" si="4"/>
        <v>＝</v>
      </c>
      <c r="L42" s="17">
        <f t="shared" si="5"/>
        <v>0.0182</v>
      </c>
    </row>
    <row r="43" spans="7:12" ht="27" customHeight="1">
      <c r="G43" s="15" t="s">
        <v>52</v>
      </c>
      <c r="H43" s="13">
        <f t="shared" si="4"/>
        <v>0.53</v>
      </c>
      <c r="I43" s="13" t="str">
        <f t="shared" si="4"/>
        <v>×</v>
      </c>
      <c r="J43" s="13">
        <f t="shared" si="4"/>
        <v>3.4</v>
      </c>
      <c r="K43" s="13" t="str">
        <f t="shared" si="4"/>
        <v>＝</v>
      </c>
      <c r="L43" s="17">
        <f t="shared" si="5"/>
        <v>1.802</v>
      </c>
    </row>
    <row r="44" spans="7:12" ht="27" customHeight="1">
      <c r="G44" s="15" t="s">
        <v>53</v>
      </c>
      <c r="H44" s="13">
        <f t="shared" si="4"/>
        <v>0.5</v>
      </c>
      <c r="I44" s="13" t="str">
        <f t="shared" si="4"/>
        <v>×</v>
      </c>
      <c r="J44" s="13">
        <f t="shared" si="4"/>
        <v>3.8</v>
      </c>
      <c r="K44" s="13" t="str">
        <f t="shared" si="4"/>
        <v>＝</v>
      </c>
      <c r="L44" s="17">
        <f t="shared" si="5"/>
        <v>1.9</v>
      </c>
    </row>
    <row r="45" spans="7:12" ht="27" customHeight="1">
      <c r="G45" s="15" t="s">
        <v>54</v>
      </c>
      <c r="H45" s="13">
        <f t="shared" si="4"/>
        <v>0.091</v>
      </c>
      <c r="I45" s="13" t="str">
        <f t="shared" si="4"/>
        <v>×</v>
      </c>
      <c r="J45" s="13">
        <f t="shared" si="4"/>
        <v>0.089</v>
      </c>
      <c r="K45" s="13" t="str">
        <f t="shared" si="4"/>
        <v>＝</v>
      </c>
      <c r="L45" s="17">
        <f t="shared" si="5"/>
        <v>0.008098999999999999</v>
      </c>
    </row>
    <row r="46" spans="7:12" ht="27" customHeight="1">
      <c r="G46" s="15" t="s">
        <v>55</v>
      </c>
      <c r="H46" s="13">
        <f t="shared" si="4"/>
        <v>0.095</v>
      </c>
      <c r="I46" s="13" t="str">
        <f t="shared" si="4"/>
        <v>×</v>
      </c>
      <c r="J46" s="13">
        <f t="shared" si="4"/>
        <v>0.61</v>
      </c>
      <c r="K46" s="13" t="str">
        <f t="shared" si="4"/>
        <v>＝</v>
      </c>
      <c r="L46" s="17">
        <f t="shared" si="5"/>
        <v>0.05795</v>
      </c>
    </row>
    <row r="47" spans="7:12" ht="27" customHeight="1">
      <c r="G47" s="15" t="s">
        <v>56</v>
      </c>
      <c r="H47" s="13">
        <f t="shared" si="4"/>
        <v>3.4</v>
      </c>
      <c r="I47" s="13" t="str">
        <f t="shared" si="4"/>
        <v>×</v>
      </c>
      <c r="J47" s="13">
        <f t="shared" si="4"/>
        <v>0.38</v>
      </c>
      <c r="K47" s="13" t="str">
        <f t="shared" si="4"/>
        <v>＝</v>
      </c>
      <c r="L47" s="17">
        <f t="shared" si="5"/>
        <v>1.292</v>
      </c>
    </row>
  </sheetData>
  <sheetProtection password="E177" sheet="1" objects="1" scenarios="1"/>
  <mergeCells count="5">
    <mergeCell ref="A1:F1"/>
    <mergeCell ref="G26:N26"/>
    <mergeCell ref="G27:N27"/>
    <mergeCell ref="G1:N1"/>
    <mergeCell ref="G2:N2"/>
  </mergeCells>
  <hyperlinks>
    <hyperlink ref="P1" location="算数小テスト一覧!A1" display="→算数小テスト一覧に戻る"/>
  </hyperlink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1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7"/>
  <sheetViews>
    <sheetView zoomScale="75" zoomScaleNormal="75" workbookViewId="0" topLeftCell="A1">
      <selection activeCell="O1" sqref="O1"/>
    </sheetView>
  </sheetViews>
  <sheetFormatPr defaultColWidth="9.00390625" defaultRowHeight="27" customHeight="1"/>
  <cols>
    <col min="1" max="5" width="2.875" style="117" customWidth="1"/>
    <col min="6" max="6" width="9.00390625" style="117" customWidth="1"/>
    <col min="7" max="7" width="10.00390625" style="123" customWidth="1"/>
    <col min="8" max="8" width="5.00390625" style="123" customWidth="1"/>
    <col min="9" max="9" width="10.00390625" style="123" customWidth="1"/>
    <col min="10" max="10" width="5.00390625" style="123" customWidth="1"/>
    <col min="11" max="11" width="18.00390625" style="123" customWidth="1"/>
    <col min="12" max="12" width="9.125" style="117" customWidth="1"/>
    <col min="13" max="14" width="9.00390625" style="117" customWidth="1"/>
    <col min="15" max="15" width="27.00390625" style="117" customWidth="1"/>
    <col min="16" max="16384" width="9.00390625" style="117" customWidth="1"/>
  </cols>
  <sheetData>
    <row r="1" spans="1:17" s="118" customFormat="1" ht="27" customHeight="1">
      <c r="A1" s="139" t="s">
        <v>98</v>
      </c>
      <c r="B1" s="139"/>
      <c r="C1" s="139"/>
      <c r="D1" s="139"/>
      <c r="E1" s="139"/>
      <c r="F1" s="140" t="s">
        <v>375</v>
      </c>
      <c r="G1" s="140"/>
      <c r="H1" s="140"/>
      <c r="I1" s="140"/>
      <c r="J1" s="140"/>
      <c r="K1" s="140"/>
      <c r="L1" s="140"/>
      <c r="M1" s="140"/>
      <c r="N1" s="117"/>
      <c r="O1" s="126" t="s">
        <v>313</v>
      </c>
      <c r="Q1" s="119"/>
    </row>
    <row r="2" spans="1:17" s="118" customFormat="1" ht="27" customHeight="1">
      <c r="A2" s="116" t="s">
        <v>370</v>
      </c>
      <c r="B2" s="116" t="s">
        <v>371</v>
      </c>
      <c r="C2" s="116" t="s">
        <v>372</v>
      </c>
      <c r="D2" s="116" t="s">
        <v>373</v>
      </c>
      <c r="E2" s="116" t="s">
        <v>374</v>
      </c>
      <c r="F2" s="142" t="s">
        <v>364</v>
      </c>
      <c r="G2" s="142"/>
      <c r="H2" s="142"/>
      <c r="I2" s="142"/>
      <c r="J2" s="142"/>
      <c r="K2" s="142"/>
      <c r="L2" s="142"/>
      <c r="M2" s="142"/>
      <c r="Q2" s="119"/>
    </row>
    <row r="3" spans="1:17" s="118" customFormat="1" ht="27" customHeight="1">
      <c r="A3" s="67">
        <f>RANDBETWEEN(1,99)/(10^RANDBETWEEN(0,2))</f>
        <v>0.49</v>
      </c>
      <c r="B3" s="67">
        <f>RANDBETWEEN(1,99)/(10^RANDBETWEEN(0,2))</f>
        <v>0.84</v>
      </c>
      <c r="C3" s="67">
        <f>MAX(A3:B3)</f>
        <v>0.84</v>
      </c>
      <c r="D3" s="67">
        <f>MIN(A3:B3)</f>
        <v>0.49</v>
      </c>
      <c r="E3" s="67">
        <f>RANDBETWEEN(1,99)</f>
        <v>39</v>
      </c>
      <c r="F3" s="119" t="s">
        <v>99</v>
      </c>
      <c r="G3" s="119">
        <f>E3*C3+D3</f>
        <v>33.25</v>
      </c>
      <c r="H3" s="119" t="s">
        <v>368</v>
      </c>
      <c r="I3" s="119">
        <f>C3</f>
        <v>0.84</v>
      </c>
      <c r="J3" s="119" t="s">
        <v>67</v>
      </c>
      <c r="K3" s="120"/>
      <c r="Q3" s="119"/>
    </row>
    <row r="4" spans="1:17" s="118" customFormat="1" ht="27" customHeight="1">
      <c r="A4" s="67">
        <f>RANDBETWEEN(1,99)/(10^RANDBETWEEN(0,2))</f>
        <v>0.96</v>
      </c>
      <c r="B4" s="67">
        <f>RANDBETWEEN(1,99)/(10^RANDBETWEEN(0,2))</f>
        <v>5.3</v>
      </c>
      <c r="C4" s="67">
        <f aca="true" t="shared" si="0" ref="C4:C22">MAX(A4:B4)</f>
        <v>5.3</v>
      </c>
      <c r="D4" s="67">
        <f aca="true" t="shared" si="1" ref="D4:D22">MIN(A4:B4)</f>
        <v>0.96</v>
      </c>
      <c r="E4" s="67">
        <f>RANDBETWEEN(1,99)</f>
        <v>56</v>
      </c>
      <c r="F4" s="119" t="s">
        <v>38</v>
      </c>
      <c r="G4" s="119">
        <f aca="true" t="shared" si="2" ref="G4:G22">E4*C4+D4</f>
        <v>297.76</v>
      </c>
      <c r="H4" s="119" t="s">
        <v>368</v>
      </c>
      <c r="I4" s="119">
        <f aca="true" t="shared" si="3" ref="I4:I22">C4</f>
        <v>5.3</v>
      </c>
      <c r="J4" s="119" t="s">
        <v>67</v>
      </c>
      <c r="K4" s="120"/>
      <c r="Q4" s="119"/>
    </row>
    <row r="5" spans="1:17" s="118" customFormat="1" ht="27" customHeight="1">
      <c r="A5" s="67">
        <f>RANDBETWEEN(1,99)/(10^RANDBETWEEN(0,2))</f>
        <v>6.9</v>
      </c>
      <c r="B5" s="67">
        <f>RANDBETWEEN(1,99)/(10^RANDBETWEEN(0,2))</f>
        <v>2.7</v>
      </c>
      <c r="C5" s="67">
        <f t="shared" si="0"/>
        <v>6.9</v>
      </c>
      <c r="D5" s="67">
        <f t="shared" si="1"/>
        <v>2.7</v>
      </c>
      <c r="E5" s="67">
        <f>RANDBETWEEN(1,99)</f>
        <v>32</v>
      </c>
      <c r="F5" s="119" t="s">
        <v>39</v>
      </c>
      <c r="G5" s="119">
        <f t="shared" si="2"/>
        <v>223.5</v>
      </c>
      <c r="H5" s="119" t="s">
        <v>368</v>
      </c>
      <c r="I5" s="119">
        <f t="shared" si="3"/>
        <v>6.9</v>
      </c>
      <c r="J5" s="119" t="s">
        <v>67</v>
      </c>
      <c r="K5" s="120"/>
      <c r="Q5" s="119"/>
    </row>
    <row r="6" spans="1:17" s="118" customFormat="1" ht="27" customHeight="1">
      <c r="A6" s="67">
        <f>RANDBETWEEN(1,99)/(10^RANDBETWEEN(0,2))</f>
        <v>8.1</v>
      </c>
      <c r="B6" s="67">
        <f>RANDBETWEEN(1,99)/(10^RANDBETWEEN(0,2))</f>
        <v>94</v>
      </c>
      <c r="C6" s="67">
        <f t="shared" si="0"/>
        <v>94</v>
      </c>
      <c r="D6" s="67">
        <f t="shared" si="1"/>
        <v>8.1</v>
      </c>
      <c r="E6" s="67">
        <f>RANDBETWEEN(1,99)</f>
        <v>3</v>
      </c>
      <c r="F6" s="119" t="s">
        <v>40</v>
      </c>
      <c r="G6" s="119">
        <f t="shared" si="2"/>
        <v>290.1</v>
      </c>
      <c r="H6" s="119" t="s">
        <v>368</v>
      </c>
      <c r="I6" s="119">
        <f t="shared" si="3"/>
        <v>94</v>
      </c>
      <c r="J6" s="119" t="s">
        <v>67</v>
      </c>
      <c r="K6" s="120"/>
      <c r="Q6" s="119"/>
    </row>
    <row r="7" spans="1:17" s="118" customFormat="1" ht="27" customHeight="1">
      <c r="A7" s="67">
        <f>RANDBETWEEN(1,99)/(10^RANDBETWEEN(0,2))</f>
        <v>34</v>
      </c>
      <c r="B7" s="67">
        <f>RANDBETWEEN(1,99)/(10^RANDBETWEEN(0,2))</f>
        <v>0.11</v>
      </c>
      <c r="C7" s="67">
        <f t="shared" si="0"/>
        <v>34</v>
      </c>
      <c r="D7" s="67">
        <f t="shared" si="1"/>
        <v>0.11</v>
      </c>
      <c r="E7" s="67">
        <f>RANDBETWEEN(1,99)</f>
        <v>38</v>
      </c>
      <c r="F7" s="119" t="s">
        <v>41</v>
      </c>
      <c r="G7" s="119">
        <f t="shared" si="2"/>
        <v>1292.11</v>
      </c>
      <c r="H7" s="119" t="s">
        <v>368</v>
      </c>
      <c r="I7" s="119">
        <f t="shared" si="3"/>
        <v>34</v>
      </c>
      <c r="J7" s="119" t="s">
        <v>67</v>
      </c>
      <c r="K7" s="120"/>
      <c r="Q7" s="119"/>
    </row>
    <row r="8" spans="1:17" s="118" customFormat="1" ht="27" customHeight="1">
      <c r="A8" s="67">
        <f>RANDBETWEEN(1,99)/(10^RANDBETWEEN(0,2))</f>
        <v>7.7</v>
      </c>
      <c r="B8" s="67">
        <f>RANDBETWEEN(1,99)/(10^RANDBETWEEN(0,2))</f>
        <v>0.54</v>
      </c>
      <c r="C8" s="67">
        <f t="shared" si="0"/>
        <v>7.7</v>
      </c>
      <c r="D8" s="67">
        <f t="shared" si="1"/>
        <v>0.54</v>
      </c>
      <c r="E8" s="67">
        <f>RANDBETWEEN(1,99)</f>
        <v>16</v>
      </c>
      <c r="F8" s="119" t="s">
        <v>42</v>
      </c>
      <c r="G8" s="119">
        <f t="shared" si="2"/>
        <v>123.74000000000001</v>
      </c>
      <c r="H8" s="119" t="s">
        <v>369</v>
      </c>
      <c r="I8" s="119">
        <f t="shared" si="3"/>
        <v>7.7</v>
      </c>
      <c r="J8" s="119" t="s">
        <v>183</v>
      </c>
      <c r="K8" s="120"/>
      <c r="Q8" s="119"/>
    </row>
    <row r="9" spans="1:17" s="118" customFormat="1" ht="27" customHeight="1">
      <c r="A9" s="67">
        <f>RANDBETWEEN(1,99)/(10^RANDBETWEEN(0,2))</f>
        <v>0.47</v>
      </c>
      <c r="B9" s="67">
        <f>RANDBETWEEN(1,99)/(10^RANDBETWEEN(0,2))</f>
        <v>82</v>
      </c>
      <c r="C9" s="67">
        <f t="shared" si="0"/>
        <v>82</v>
      </c>
      <c r="D9" s="67">
        <f t="shared" si="1"/>
        <v>0.47</v>
      </c>
      <c r="E9" s="67">
        <f>RANDBETWEEN(1,99)</f>
        <v>88</v>
      </c>
      <c r="F9" s="119" t="s">
        <v>43</v>
      </c>
      <c r="G9" s="119">
        <f t="shared" si="2"/>
        <v>7216.47</v>
      </c>
      <c r="H9" s="119" t="s">
        <v>369</v>
      </c>
      <c r="I9" s="119">
        <f t="shared" si="3"/>
        <v>82</v>
      </c>
      <c r="J9" s="119" t="s">
        <v>183</v>
      </c>
      <c r="K9" s="120"/>
      <c r="Q9" s="119"/>
    </row>
    <row r="10" spans="1:17" s="118" customFormat="1" ht="27" customHeight="1">
      <c r="A10" s="67">
        <f>RANDBETWEEN(1,99)/(10^RANDBETWEEN(0,2))</f>
        <v>0.39</v>
      </c>
      <c r="B10" s="67">
        <f>RANDBETWEEN(1,99)/(10^RANDBETWEEN(0,2))</f>
        <v>0.24</v>
      </c>
      <c r="C10" s="67">
        <f t="shared" si="0"/>
        <v>0.39</v>
      </c>
      <c r="D10" s="67">
        <f t="shared" si="1"/>
        <v>0.24</v>
      </c>
      <c r="E10" s="67">
        <f>RANDBETWEEN(1,99)</f>
        <v>22</v>
      </c>
      <c r="F10" s="119" t="s">
        <v>44</v>
      </c>
      <c r="G10" s="119">
        <f t="shared" si="2"/>
        <v>8.82</v>
      </c>
      <c r="H10" s="119" t="s">
        <v>369</v>
      </c>
      <c r="I10" s="119">
        <f t="shared" si="3"/>
        <v>0.39</v>
      </c>
      <c r="J10" s="119" t="s">
        <v>183</v>
      </c>
      <c r="K10" s="120"/>
      <c r="Q10" s="119"/>
    </row>
    <row r="11" spans="1:11" s="118" customFormat="1" ht="27" customHeight="1">
      <c r="A11" s="67">
        <f>RANDBETWEEN(1,99)/(10^RANDBETWEEN(0,2))</f>
        <v>0.39</v>
      </c>
      <c r="B11" s="67">
        <f>RANDBETWEEN(1,99)/(10^RANDBETWEEN(0,2))</f>
        <v>1.1</v>
      </c>
      <c r="C11" s="67">
        <f t="shared" si="0"/>
        <v>1.1</v>
      </c>
      <c r="D11" s="67">
        <f t="shared" si="1"/>
        <v>0.39</v>
      </c>
      <c r="E11" s="67">
        <f>RANDBETWEEN(1,99)</f>
        <v>7</v>
      </c>
      <c r="F11" s="119" t="s">
        <v>45</v>
      </c>
      <c r="G11" s="119">
        <f t="shared" si="2"/>
        <v>8.090000000000002</v>
      </c>
      <c r="H11" s="119" t="s">
        <v>369</v>
      </c>
      <c r="I11" s="119">
        <f t="shared" si="3"/>
        <v>1.1</v>
      </c>
      <c r="J11" s="119" t="s">
        <v>183</v>
      </c>
      <c r="K11" s="120"/>
    </row>
    <row r="12" spans="1:11" s="118" customFormat="1" ht="27" customHeight="1">
      <c r="A12" s="67">
        <f>RANDBETWEEN(1,99)/(10^RANDBETWEEN(0,2))</f>
        <v>9</v>
      </c>
      <c r="B12" s="67">
        <f>RANDBETWEEN(1,99)/(10^RANDBETWEEN(0,2))</f>
        <v>0.54</v>
      </c>
      <c r="C12" s="67">
        <f t="shared" si="0"/>
        <v>9</v>
      </c>
      <c r="D12" s="67">
        <f t="shared" si="1"/>
        <v>0.54</v>
      </c>
      <c r="E12" s="67">
        <f>RANDBETWEEN(1,99)</f>
        <v>76</v>
      </c>
      <c r="F12" s="119" t="s">
        <v>46</v>
      </c>
      <c r="G12" s="119">
        <f t="shared" si="2"/>
        <v>684.54</v>
      </c>
      <c r="H12" s="119" t="s">
        <v>369</v>
      </c>
      <c r="I12" s="119">
        <f t="shared" si="3"/>
        <v>9</v>
      </c>
      <c r="J12" s="119" t="s">
        <v>183</v>
      </c>
      <c r="K12" s="120"/>
    </row>
    <row r="13" spans="1:11" s="118" customFormat="1" ht="27" customHeight="1">
      <c r="A13" s="67">
        <f>RANDBETWEEN(1,99)/(10^RANDBETWEEN(0,2))</f>
        <v>74</v>
      </c>
      <c r="B13" s="67">
        <f>RANDBETWEEN(1,99)/(10^RANDBETWEEN(0,2))</f>
        <v>0.26</v>
      </c>
      <c r="C13" s="67">
        <f t="shared" si="0"/>
        <v>74</v>
      </c>
      <c r="D13" s="67">
        <f t="shared" si="1"/>
        <v>0.26</v>
      </c>
      <c r="E13" s="67">
        <f>RANDBETWEEN(1,99)</f>
        <v>52</v>
      </c>
      <c r="F13" s="119" t="s">
        <v>47</v>
      </c>
      <c r="G13" s="119">
        <f t="shared" si="2"/>
        <v>3848.26</v>
      </c>
      <c r="H13" s="119" t="s">
        <v>369</v>
      </c>
      <c r="I13" s="119">
        <f t="shared" si="3"/>
        <v>74</v>
      </c>
      <c r="J13" s="119" t="s">
        <v>183</v>
      </c>
      <c r="K13" s="120"/>
    </row>
    <row r="14" spans="1:11" s="118" customFormat="1" ht="27" customHeight="1">
      <c r="A14" s="67">
        <f>RANDBETWEEN(1,99)/(10^RANDBETWEEN(0,2))</f>
        <v>7.1</v>
      </c>
      <c r="B14" s="67">
        <f>RANDBETWEEN(1,99)/(10^RANDBETWEEN(0,2))</f>
        <v>7.3</v>
      </c>
      <c r="C14" s="67">
        <f t="shared" si="0"/>
        <v>7.3</v>
      </c>
      <c r="D14" s="67">
        <f t="shared" si="1"/>
        <v>7.1</v>
      </c>
      <c r="E14" s="67">
        <f>RANDBETWEEN(1,99)</f>
        <v>25</v>
      </c>
      <c r="F14" s="119" t="s">
        <v>48</v>
      </c>
      <c r="G14" s="119">
        <f t="shared" si="2"/>
        <v>189.6</v>
      </c>
      <c r="H14" s="119" t="s">
        <v>369</v>
      </c>
      <c r="I14" s="119">
        <f t="shared" si="3"/>
        <v>7.3</v>
      </c>
      <c r="J14" s="119" t="s">
        <v>183</v>
      </c>
      <c r="K14" s="120"/>
    </row>
    <row r="15" spans="1:11" s="118" customFormat="1" ht="27" customHeight="1">
      <c r="A15" s="67">
        <f>RANDBETWEEN(1,99)/(10^RANDBETWEEN(0,2))</f>
        <v>7.1</v>
      </c>
      <c r="B15" s="67">
        <f>RANDBETWEEN(1,99)/(10^RANDBETWEEN(0,2))</f>
        <v>7</v>
      </c>
      <c r="C15" s="67">
        <f t="shared" si="0"/>
        <v>7.1</v>
      </c>
      <c r="D15" s="67">
        <f t="shared" si="1"/>
        <v>7</v>
      </c>
      <c r="E15" s="67">
        <f>RANDBETWEEN(1,99)</f>
        <v>22</v>
      </c>
      <c r="F15" s="119" t="s">
        <v>49</v>
      </c>
      <c r="G15" s="119">
        <f t="shared" si="2"/>
        <v>163.2</v>
      </c>
      <c r="H15" s="119" t="s">
        <v>369</v>
      </c>
      <c r="I15" s="119">
        <f t="shared" si="3"/>
        <v>7.1</v>
      </c>
      <c r="J15" s="119" t="s">
        <v>183</v>
      </c>
      <c r="K15" s="120"/>
    </row>
    <row r="16" spans="1:11" s="118" customFormat="1" ht="27" customHeight="1">
      <c r="A16" s="67">
        <f>RANDBETWEEN(1,99)/(10^RANDBETWEEN(0,2))</f>
        <v>9.3</v>
      </c>
      <c r="B16" s="67">
        <f>RANDBETWEEN(1,99)/(10^RANDBETWEEN(0,2))</f>
        <v>7.9</v>
      </c>
      <c r="C16" s="67">
        <f t="shared" si="0"/>
        <v>9.3</v>
      </c>
      <c r="D16" s="67">
        <f t="shared" si="1"/>
        <v>7.9</v>
      </c>
      <c r="E16" s="67">
        <f>RANDBETWEEN(1,99)</f>
        <v>56</v>
      </c>
      <c r="F16" s="119" t="s">
        <v>50</v>
      </c>
      <c r="G16" s="119">
        <f t="shared" si="2"/>
        <v>528.7</v>
      </c>
      <c r="H16" s="119" t="s">
        <v>369</v>
      </c>
      <c r="I16" s="119">
        <f t="shared" si="3"/>
        <v>9.3</v>
      </c>
      <c r="J16" s="119" t="s">
        <v>183</v>
      </c>
      <c r="K16" s="120"/>
    </row>
    <row r="17" spans="1:11" s="118" customFormat="1" ht="27" customHeight="1">
      <c r="A17" s="67">
        <f>RANDBETWEEN(1,99)/(10^RANDBETWEEN(0,2))</f>
        <v>0.4</v>
      </c>
      <c r="B17" s="67">
        <f>RANDBETWEEN(1,99)/(10^RANDBETWEEN(0,2))</f>
        <v>0.16</v>
      </c>
      <c r="C17" s="67">
        <f t="shared" si="0"/>
        <v>0.4</v>
      </c>
      <c r="D17" s="67">
        <f t="shared" si="1"/>
        <v>0.16</v>
      </c>
      <c r="E17" s="67">
        <f>RANDBETWEEN(1,99)</f>
        <v>21</v>
      </c>
      <c r="F17" s="119" t="s">
        <v>51</v>
      </c>
      <c r="G17" s="119">
        <f t="shared" si="2"/>
        <v>8.56</v>
      </c>
      <c r="H17" s="119" t="s">
        <v>369</v>
      </c>
      <c r="I17" s="119">
        <f t="shared" si="3"/>
        <v>0.4</v>
      </c>
      <c r="J17" s="119" t="s">
        <v>183</v>
      </c>
      <c r="K17" s="120"/>
    </row>
    <row r="18" spans="1:11" s="118" customFormat="1" ht="27" customHeight="1">
      <c r="A18" s="67">
        <f>RANDBETWEEN(1,99)/(10^RANDBETWEEN(0,2))</f>
        <v>0.18</v>
      </c>
      <c r="B18" s="67">
        <f>RANDBETWEEN(1,99)/(10^RANDBETWEEN(0,2))</f>
        <v>6.7</v>
      </c>
      <c r="C18" s="67">
        <f t="shared" si="0"/>
        <v>6.7</v>
      </c>
      <c r="D18" s="67">
        <f t="shared" si="1"/>
        <v>0.18</v>
      </c>
      <c r="E18" s="67">
        <f>RANDBETWEEN(1,99)</f>
        <v>29</v>
      </c>
      <c r="F18" s="119" t="s">
        <v>52</v>
      </c>
      <c r="G18" s="119">
        <f t="shared" si="2"/>
        <v>194.48000000000002</v>
      </c>
      <c r="H18" s="119" t="s">
        <v>369</v>
      </c>
      <c r="I18" s="119">
        <f t="shared" si="3"/>
        <v>6.7</v>
      </c>
      <c r="J18" s="119" t="s">
        <v>183</v>
      </c>
      <c r="K18" s="120"/>
    </row>
    <row r="19" spans="1:11" s="118" customFormat="1" ht="27" customHeight="1">
      <c r="A19" s="67">
        <f>RANDBETWEEN(1,99)/(10^RANDBETWEEN(0,2))</f>
        <v>8.6</v>
      </c>
      <c r="B19" s="67">
        <f>RANDBETWEEN(1,99)/(10^RANDBETWEEN(0,2))</f>
        <v>14</v>
      </c>
      <c r="C19" s="67">
        <f t="shared" si="0"/>
        <v>14</v>
      </c>
      <c r="D19" s="67">
        <f t="shared" si="1"/>
        <v>8.6</v>
      </c>
      <c r="E19" s="67">
        <f>RANDBETWEEN(1,99)</f>
        <v>11</v>
      </c>
      <c r="F19" s="119" t="s">
        <v>53</v>
      </c>
      <c r="G19" s="119">
        <f t="shared" si="2"/>
        <v>162.6</v>
      </c>
      <c r="H19" s="119" t="s">
        <v>369</v>
      </c>
      <c r="I19" s="119">
        <f t="shared" si="3"/>
        <v>14</v>
      </c>
      <c r="J19" s="119" t="s">
        <v>183</v>
      </c>
      <c r="K19" s="120"/>
    </row>
    <row r="20" spans="1:11" s="118" customFormat="1" ht="27" customHeight="1">
      <c r="A20" s="67">
        <f>RANDBETWEEN(1,99)/(10^RANDBETWEEN(0,2))</f>
        <v>0.69</v>
      </c>
      <c r="B20" s="67">
        <f>RANDBETWEEN(1,99)/(10^RANDBETWEEN(0,2))</f>
        <v>31</v>
      </c>
      <c r="C20" s="67">
        <f t="shared" si="0"/>
        <v>31</v>
      </c>
      <c r="D20" s="67">
        <f t="shared" si="1"/>
        <v>0.69</v>
      </c>
      <c r="E20" s="67">
        <f>RANDBETWEEN(1,99)</f>
        <v>81</v>
      </c>
      <c r="F20" s="119" t="s">
        <v>54</v>
      </c>
      <c r="G20" s="119">
        <f t="shared" si="2"/>
        <v>2511.69</v>
      </c>
      <c r="H20" s="119" t="s">
        <v>369</v>
      </c>
      <c r="I20" s="119">
        <f t="shared" si="3"/>
        <v>31</v>
      </c>
      <c r="J20" s="119" t="s">
        <v>183</v>
      </c>
      <c r="K20" s="120"/>
    </row>
    <row r="21" spans="1:11" s="118" customFormat="1" ht="27" customHeight="1">
      <c r="A21" s="67">
        <f>RANDBETWEEN(1,99)/(10^RANDBETWEEN(0,2))</f>
        <v>1.9</v>
      </c>
      <c r="B21" s="67">
        <f>RANDBETWEEN(1,99)/(10^RANDBETWEEN(0,2))</f>
        <v>28</v>
      </c>
      <c r="C21" s="67">
        <f t="shared" si="0"/>
        <v>28</v>
      </c>
      <c r="D21" s="67">
        <f t="shared" si="1"/>
        <v>1.9</v>
      </c>
      <c r="E21" s="67">
        <f>RANDBETWEEN(1,99)</f>
        <v>16</v>
      </c>
      <c r="F21" s="119" t="s">
        <v>55</v>
      </c>
      <c r="G21" s="119">
        <f t="shared" si="2"/>
        <v>449.9</v>
      </c>
      <c r="H21" s="119" t="s">
        <v>369</v>
      </c>
      <c r="I21" s="119">
        <f t="shared" si="3"/>
        <v>28</v>
      </c>
      <c r="J21" s="119" t="s">
        <v>183</v>
      </c>
      <c r="K21" s="120"/>
    </row>
    <row r="22" spans="1:11" s="118" customFormat="1" ht="27" customHeight="1">
      <c r="A22" s="67">
        <f>RANDBETWEEN(1,99)/(10^RANDBETWEEN(0,2))</f>
        <v>0.87</v>
      </c>
      <c r="B22" s="67">
        <f>RANDBETWEEN(1,99)/(10^RANDBETWEEN(0,2))</f>
        <v>3.1</v>
      </c>
      <c r="C22" s="67">
        <f t="shared" si="0"/>
        <v>3.1</v>
      </c>
      <c r="D22" s="67">
        <f t="shared" si="1"/>
        <v>0.87</v>
      </c>
      <c r="E22" s="67">
        <f>RANDBETWEEN(1,99)</f>
        <v>75</v>
      </c>
      <c r="F22" s="119" t="s">
        <v>56</v>
      </c>
      <c r="G22" s="119">
        <f t="shared" si="2"/>
        <v>233.37</v>
      </c>
      <c r="H22" s="119" t="s">
        <v>369</v>
      </c>
      <c r="I22" s="119">
        <f t="shared" si="3"/>
        <v>3.1</v>
      </c>
      <c r="J22" s="119" t="s">
        <v>183</v>
      </c>
      <c r="K22" s="120"/>
    </row>
    <row r="23" spans="7:8" s="118" customFormat="1" ht="27" customHeight="1">
      <c r="G23" s="119"/>
      <c r="H23" s="119"/>
    </row>
    <row r="24" spans="7:12" s="118" customFormat="1" ht="27" customHeight="1" thickBot="1">
      <c r="G24" s="119"/>
      <c r="H24" s="119"/>
      <c r="I24" s="119"/>
      <c r="J24" s="121" t="s">
        <v>1</v>
      </c>
      <c r="K24" s="121"/>
      <c r="L24" s="122"/>
    </row>
    <row r="26" spans="1:13" ht="27" customHeight="1">
      <c r="A26" s="118"/>
      <c r="B26" s="118"/>
      <c r="C26" s="118"/>
      <c r="D26" s="118"/>
      <c r="E26" s="118"/>
      <c r="F26" s="140" t="s">
        <v>376</v>
      </c>
      <c r="G26" s="140"/>
      <c r="H26" s="140"/>
      <c r="I26" s="140"/>
      <c r="J26" s="140"/>
      <c r="K26" s="140"/>
      <c r="L26" s="140"/>
      <c r="M26" s="140"/>
    </row>
    <row r="27" spans="6:13" ht="27" customHeight="1">
      <c r="F27" s="141" t="s">
        <v>364</v>
      </c>
      <c r="G27" s="141"/>
      <c r="H27" s="141"/>
      <c r="I27" s="141"/>
      <c r="J27" s="141"/>
      <c r="K27" s="141"/>
      <c r="L27" s="141"/>
      <c r="M27" s="141"/>
    </row>
    <row r="28" spans="6:11" ht="27" customHeight="1">
      <c r="F28" s="123" t="s">
        <v>99</v>
      </c>
      <c r="G28" s="123">
        <f aca="true" t="shared" si="4" ref="G28:J47">G3</f>
        <v>33.25</v>
      </c>
      <c r="H28" s="123" t="str">
        <f t="shared" si="4"/>
        <v>÷</v>
      </c>
      <c r="I28" s="123">
        <f t="shared" si="4"/>
        <v>0.84</v>
      </c>
      <c r="J28" s="123" t="str">
        <f t="shared" si="4"/>
        <v>＝</v>
      </c>
      <c r="K28" s="124" t="str">
        <f>IF(D3=C3,E3+1,E3&amp;"…"&amp;D3)</f>
        <v>39…0.49</v>
      </c>
    </row>
    <row r="29" spans="6:11" ht="27" customHeight="1">
      <c r="F29" s="123" t="s">
        <v>38</v>
      </c>
      <c r="G29" s="123">
        <f t="shared" si="4"/>
        <v>297.76</v>
      </c>
      <c r="H29" s="123" t="str">
        <f t="shared" si="4"/>
        <v>÷</v>
      </c>
      <c r="I29" s="123">
        <f t="shared" si="4"/>
        <v>5.3</v>
      </c>
      <c r="J29" s="123" t="str">
        <f t="shared" si="4"/>
        <v>＝</v>
      </c>
      <c r="K29" s="124" t="str">
        <f aca="true" t="shared" si="5" ref="K29:K47">IF(D4=C4,E4+1,E4&amp;"…"&amp;D4)</f>
        <v>56…0.96</v>
      </c>
    </row>
    <row r="30" spans="6:11" ht="27" customHeight="1">
      <c r="F30" s="123" t="s">
        <v>39</v>
      </c>
      <c r="G30" s="123">
        <f t="shared" si="4"/>
        <v>223.5</v>
      </c>
      <c r="H30" s="123" t="str">
        <f t="shared" si="4"/>
        <v>÷</v>
      </c>
      <c r="I30" s="123">
        <f t="shared" si="4"/>
        <v>6.9</v>
      </c>
      <c r="J30" s="123" t="str">
        <f t="shared" si="4"/>
        <v>＝</v>
      </c>
      <c r="K30" s="124" t="str">
        <f t="shared" si="5"/>
        <v>32…2.7</v>
      </c>
    </row>
    <row r="31" spans="6:11" ht="27" customHeight="1">
      <c r="F31" s="123" t="s">
        <v>40</v>
      </c>
      <c r="G31" s="123">
        <f t="shared" si="4"/>
        <v>290.1</v>
      </c>
      <c r="H31" s="123" t="str">
        <f t="shared" si="4"/>
        <v>÷</v>
      </c>
      <c r="I31" s="123">
        <f t="shared" si="4"/>
        <v>94</v>
      </c>
      <c r="J31" s="123" t="str">
        <f t="shared" si="4"/>
        <v>＝</v>
      </c>
      <c r="K31" s="124" t="str">
        <f t="shared" si="5"/>
        <v>3…8.1</v>
      </c>
    </row>
    <row r="32" spans="6:11" ht="27" customHeight="1">
      <c r="F32" s="123" t="s">
        <v>41</v>
      </c>
      <c r="G32" s="123">
        <f t="shared" si="4"/>
        <v>1292.11</v>
      </c>
      <c r="H32" s="123" t="str">
        <f t="shared" si="4"/>
        <v>÷</v>
      </c>
      <c r="I32" s="123">
        <f t="shared" si="4"/>
        <v>34</v>
      </c>
      <c r="J32" s="123" t="str">
        <f t="shared" si="4"/>
        <v>＝</v>
      </c>
      <c r="K32" s="124" t="str">
        <f t="shared" si="5"/>
        <v>38…0.11</v>
      </c>
    </row>
    <row r="33" spans="6:11" ht="27" customHeight="1">
      <c r="F33" s="123" t="s">
        <v>42</v>
      </c>
      <c r="G33" s="123">
        <f t="shared" si="4"/>
        <v>123.74000000000001</v>
      </c>
      <c r="H33" s="123" t="str">
        <f t="shared" si="4"/>
        <v>÷</v>
      </c>
      <c r="I33" s="123">
        <f t="shared" si="4"/>
        <v>7.7</v>
      </c>
      <c r="J33" s="123" t="str">
        <f t="shared" si="4"/>
        <v>＝</v>
      </c>
      <c r="K33" s="124" t="str">
        <f t="shared" si="5"/>
        <v>16…0.54</v>
      </c>
    </row>
    <row r="34" spans="6:11" ht="27" customHeight="1">
      <c r="F34" s="123" t="s">
        <v>43</v>
      </c>
      <c r="G34" s="123">
        <f t="shared" si="4"/>
        <v>7216.47</v>
      </c>
      <c r="H34" s="123" t="str">
        <f t="shared" si="4"/>
        <v>÷</v>
      </c>
      <c r="I34" s="123">
        <f t="shared" si="4"/>
        <v>82</v>
      </c>
      <c r="J34" s="123" t="str">
        <f t="shared" si="4"/>
        <v>＝</v>
      </c>
      <c r="K34" s="124" t="str">
        <f t="shared" si="5"/>
        <v>88…0.47</v>
      </c>
    </row>
    <row r="35" spans="6:11" ht="27" customHeight="1">
      <c r="F35" s="123" t="s">
        <v>44</v>
      </c>
      <c r="G35" s="123">
        <f t="shared" si="4"/>
        <v>8.82</v>
      </c>
      <c r="H35" s="123" t="str">
        <f t="shared" si="4"/>
        <v>÷</v>
      </c>
      <c r="I35" s="123">
        <f t="shared" si="4"/>
        <v>0.39</v>
      </c>
      <c r="J35" s="123" t="str">
        <f t="shared" si="4"/>
        <v>＝</v>
      </c>
      <c r="K35" s="124" t="str">
        <f t="shared" si="5"/>
        <v>22…0.24</v>
      </c>
    </row>
    <row r="36" spans="6:11" ht="27" customHeight="1">
      <c r="F36" s="123" t="s">
        <v>45</v>
      </c>
      <c r="G36" s="123">
        <f t="shared" si="4"/>
        <v>8.090000000000002</v>
      </c>
      <c r="H36" s="123" t="str">
        <f t="shared" si="4"/>
        <v>÷</v>
      </c>
      <c r="I36" s="123">
        <f t="shared" si="4"/>
        <v>1.1</v>
      </c>
      <c r="J36" s="123" t="str">
        <f t="shared" si="4"/>
        <v>＝</v>
      </c>
      <c r="K36" s="124" t="str">
        <f t="shared" si="5"/>
        <v>7…0.39</v>
      </c>
    </row>
    <row r="37" spans="6:11" ht="27" customHeight="1">
      <c r="F37" s="123" t="s">
        <v>46</v>
      </c>
      <c r="G37" s="123">
        <f t="shared" si="4"/>
        <v>684.54</v>
      </c>
      <c r="H37" s="123" t="str">
        <f t="shared" si="4"/>
        <v>÷</v>
      </c>
      <c r="I37" s="123">
        <f t="shared" si="4"/>
        <v>9</v>
      </c>
      <c r="J37" s="123" t="str">
        <f t="shared" si="4"/>
        <v>＝</v>
      </c>
      <c r="K37" s="124" t="str">
        <f t="shared" si="5"/>
        <v>76…0.54</v>
      </c>
    </row>
    <row r="38" spans="6:11" ht="27" customHeight="1">
      <c r="F38" s="123" t="s">
        <v>47</v>
      </c>
      <c r="G38" s="123">
        <f t="shared" si="4"/>
        <v>3848.26</v>
      </c>
      <c r="H38" s="123" t="str">
        <f t="shared" si="4"/>
        <v>÷</v>
      </c>
      <c r="I38" s="123">
        <f t="shared" si="4"/>
        <v>74</v>
      </c>
      <c r="J38" s="123" t="str">
        <f t="shared" si="4"/>
        <v>＝</v>
      </c>
      <c r="K38" s="124" t="str">
        <f t="shared" si="5"/>
        <v>52…0.26</v>
      </c>
    </row>
    <row r="39" spans="6:12" ht="27" customHeight="1">
      <c r="F39" s="123" t="s">
        <v>48</v>
      </c>
      <c r="G39" s="123">
        <f t="shared" si="4"/>
        <v>189.6</v>
      </c>
      <c r="H39" s="123" t="str">
        <f t="shared" si="4"/>
        <v>÷</v>
      </c>
      <c r="I39" s="123">
        <f t="shared" si="4"/>
        <v>7.3</v>
      </c>
      <c r="J39" s="123" t="str">
        <f t="shared" si="4"/>
        <v>＝</v>
      </c>
      <c r="K39" s="124" t="str">
        <f t="shared" si="5"/>
        <v>25…7.1</v>
      </c>
      <c r="L39" s="125"/>
    </row>
    <row r="40" spans="6:12" ht="27" customHeight="1">
      <c r="F40" s="123" t="s">
        <v>49</v>
      </c>
      <c r="G40" s="123">
        <f t="shared" si="4"/>
        <v>163.2</v>
      </c>
      <c r="H40" s="123" t="str">
        <f t="shared" si="4"/>
        <v>÷</v>
      </c>
      <c r="I40" s="123">
        <f t="shared" si="4"/>
        <v>7.1</v>
      </c>
      <c r="J40" s="123" t="str">
        <f t="shared" si="4"/>
        <v>＝</v>
      </c>
      <c r="K40" s="124" t="str">
        <f t="shared" si="5"/>
        <v>22…7</v>
      </c>
      <c r="L40" s="125"/>
    </row>
    <row r="41" spans="6:11" ht="27" customHeight="1">
      <c r="F41" s="123" t="s">
        <v>50</v>
      </c>
      <c r="G41" s="123">
        <f t="shared" si="4"/>
        <v>528.7</v>
      </c>
      <c r="H41" s="123" t="str">
        <f t="shared" si="4"/>
        <v>÷</v>
      </c>
      <c r="I41" s="123">
        <f t="shared" si="4"/>
        <v>9.3</v>
      </c>
      <c r="J41" s="123" t="str">
        <f t="shared" si="4"/>
        <v>＝</v>
      </c>
      <c r="K41" s="124" t="str">
        <f t="shared" si="5"/>
        <v>56…7.9</v>
      </c>
    </row>
    <row r="42" spans="6:11" ht="27" customHeight="1">
      <c r="F42" s="123" t="s">
        <v>51</v>
      </c>
      <c r="G42" s="123">
        <f t="shared" si="4"/>
        <v>8.56</v>
      </c>
      <c r="H42" s="123" t="str">
        <f t="shared" si="4"/>
        <v>÷</v>
      </c>
      <c r="I42" s="123">
        <f t="shared" si="4"/>
        <v>0.4</v>
      </c>
      <c r="J42" s="123" t="str">
        <f t="shared" si="4"/>
        <v>＝</v>
      </c>
      <c r="K42" s="124" t="str">
        <f t="shared" si="5"/>
        <v>21…0.16</v>
      </c>
    </row>
    <row r="43" spans="6:11" ht="27" customHeight="1">
      <c r="F43" s="123" t="s">
        <v>52</v>
      </c>
      <c r="G43" s="123">
        <f t="shared" si="4"/>
        <v>194.48000000000002</v>
      </c>
      <c r="H43" s="123" t="str">
        <f t="shared" si="4"/>
        <v>÷</v>
      </c>
      <c r="I43" s="123">
        <f t="shared" si="4"/>
        <v>6.7</v>
      </c>
      <c r="J43" s="123" t="str">
        <f t="shared" si="4"/>
        <v>＝</v>
      </c>
      <c r="K43" s="124" t="str">
        <f t="shared" si="5"/>
        <v>29…0.18</v>
      </c>
    </row>
    <row r="44" spans="6:11" ht="27" customHeight="1">
      <c r="F44" s="123" t="s">
        <v>53</v>
      </c>
      <c r="G44" s="123">
        <f t="shared" si="4"/>
        <v>162.6</v>
      </c>
      <c r="H44" s="123" t="str">
        <f t="shared" si="4"/>
        <v>÷</v>
      </c>
      <c r="I44" s="123">
        <f t="shared" si="4"/>
        <v>14</v>
      </c>
      <c r="J44" s="123" t="str">
        <f t="shared" si="4"/>
        <v>＝</v>
      </c>
      <c r="K44" s="124" t="str">
        <f t="shared" si="5"/>
        <v>11…8.6</v>
      </c>
    </row>
    <row r="45" spans="6:11" ht="27" customHeight="1">
      <c r="F45" s="123" t="s">
        <v>54</v>
      </c>
      <c r="G45" s="123">
        <f t="shared" si="4"/>
        <v>2511.69</v>
      </c>
      <c r="H45" s="123" t="str">
        <f t="shared" si="4"/>
        <v>÷</v>
      </c>
      <c r="I45" s="123">
        <f t="shared" si="4"/>
        <v>31</v>
      </c>
      <c r="J45" s="123" t="str">
        <f t="shared" si="4"/>
        <v>＝</v>
      </c>
      <c r="K45" s="124" t="str">
        <f t="shared" si="5"/>
        <v>81…0.69</v>
      </c>
    </row>
    <row r="46" spans="6:11" ht="27" customHeight="1">
      <c r="F46" s="123" t="s">
        <v>55</v>
      </c>
      <c r="G46" s="123">
        <f t="shared" si="4"/>
        <v>449.9</v>
      </c>
      <c r="H46" s="123" t="str">
        <f t="shared" si="4"/>
        <v>÷</v>
      </c>
      <c r="I46" s="123">
        <f t="shared" si="4"/>
        <v>28</v>
      </c>
      <c r="J46" s="123" t="str">
        <f t="shared" si="4"/>
        <v>＝</v>
      </c>
      <c r="K46" s="124" t="str">
        <f t="shared" si="5"/>
        <v>16…1.9</v>
      </c>
    </row>
    <row r="47" spans="6:11" ht="27" customHeight="1">
      <c r="F47" s="123" t="s">
        <v>56</v>
      </c>
      <c r="G47" s="123">
        <f t="shared" si="4"/>
        <v>233.37</v>
      </c>
      <c r="H47" s="123" t="str">
        <f t="shared" si="4"/>
        <v>÷</v>
      </c>
      <c r="I47" s="123">
        <f t="shared" si="4"/>
        <v>3.1</v>
      </c>
      <c r="J47" s="123" t="str">
        <f t="shared" si="4"/>
        <v>＝</v>
      </c>
      <c r="K47" s="124" t="str">
        <f t="shared" si="5"/>
        <v>75…0.87</v>
      </c>
    </row>
  </sheetData>
  <sheetProtection password="E177" sheet="1" objects="1" scenarios="1"/>
  <mergeCells count="5">
    <mergeCell ref="A1:E1"/>
    <mergeCell ref="F26:M26"/>
    <mergeCell ref="F27:M27"/>
    <mergeCell ref="F1:M1"/>
    <mergeCell ref="F2:M2"/>
  </mergeCells>
  <hyperlinks>
    <hyperlink ref="O1" location="算数小テスト一覧!A1" display="&gt;&gt;&gt;算数小テスト一覧に戻る"/>
  </hyperlink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1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47"/>
  <sheetViews>
    <sheetView zoomScale="75" zoomScaleNormal="75" workbookViewId="0" topLeftCell="A1">
      <selection activeCell="Q1" sqref="Q1"/>
    </sheetView>
  </sheetViews>
  <sheetFormatPr defaultColWidth="9.00390625" defaultRowHeight="27" customHeight="1"/>
  <cols>
    <col min="1" max="5" width="2.875" style="127" customWidth="1"/>
    <col min="6" max="6" width="9.00390625" style="127" customWidth="1"/>
    <col min="7" max="7" width="10.00390625" style="88" customWidth="1"/>
    <col min="8" max="8" width="5.00390625" style="88" customWidth="1"/>
    <col min="9" max="9" width="10.00390625" style="88" customWidth="1"/>
    <col min="10" max="10" width="5.00390625" style="88" customWidth="1"/>
    <col min="11" max="13" width="6.75390625" style="88" customWidth="1"/>
    <col min="14" max="14" width="6.75390625" style="127" customWidth="1"/>
    <col min="15" max="15" width="9.125" style="127" customWidth="1"/>
    <col min="16" max="16" width="9.00390625" style="127" customWidth="1"/>
    <col min="17" max="17" width="27.00390625" style="127" customWidth="1"/>
    <col min="18" max="19" width="9.125" style="127" bestFit="1" customWidth="1"/>
    <col min="20" max="20" width="9.75390625" style="127" bestFit="1" customWidth="1"/>
    <col min="21" max="23" width="9.125" style="127" bestFit="1" customWidth="1"/>
    <col min="24" max="16384" width="9.00390625" style="127" customWidth="1"/>
  </cols>
  <sheetData>
    <row r="1" spans="1:19" ht="27" customHeight="1">
      <c r="A1" s="139" t="s">
        <v>98</v>
      </c>
      <c r="B1" s="139"/>
      <c r="C1" s="139"/>
      <c r="D1" s="139"/>
      <c r="E1" s="139"/>
      <c r="F1" s="140" t="s">
        <v>377</v>
      </c>
      <c r="G1" s="140"/>
      <c r="H1" s="140"/>
      <c r="I1" s="140"/>
      <c r="J1" s="140"/>
      <c r="K1" s="140"/>
      <c r="L1" s="140"/>
      <c r="M1" s="140"/>
      <c r="N1" s="140"/>
      <c r="O1" s="140"/>
      <c r="Q1" s="126" t="s">
        <v>313</v>
      </c>
      <c r="S1" s="88"/>
    </row>
    <row r="2" spans="6:23" ht="27" customHeight="1">
      <c r="F2" s="143" t="s">
        <v>379</v>
      </c>
      <c r="G2" s="143"/>
      <c r="H2" s="143"/>
      <c r="I2" s="143"/>
      <c r="J2" s="143"/>
      <c r="K2" s="143"/>
      <c r="L2" s="143"/>
      <c r="M2" s="143"/>
      <c r="N2" s="143"/>
      <c r="O2" s="143"/>
      <c r="R2" s="131" t="s">
        <v>372</v>
      </c>
      <c r="S2" s="131" t="s">
        <v>382</v>
      </c>
      <c r="T2" s="131" t="s">
        <v>383</v>
      </c>
      <c r="U2" s="131" t="s">
        <v>385</v>
      </c>
      <c r="V2" s="131" t="s">
        <v>386</v>
      </c>
      <c r="W2" s="131" t="s">
        <v>384</v>
      </c>
    </row>
    <row r="3" spans="6:23" ht="27" customHeight="1">
      <c r="F3" s="88" t="s">
        <v>57</v>
      </c>
      <c r="G3" s="88">
        <f>S3</f>
        <v>121</v>
      </c>
      <c r="H3" s="88" t="s">
        <v>176</v>
      </c>
      <c r="I3" s="88">
        <f>R3</f>
        <v>0.81</v>
      </c>
      <c r="J3" s="88" t="s">
        <v>7</v>
      </c>
      <c r="K3" s="128"/>
      <c r="L3" s="128"/>
      <c r="M3" s="128"/>
      <c r="N3" s="130"/>
      <c r="R3" s="131">
        <f>RANDBETWEEN(1,99)/10^RANDBETWEEN(0,2)</f>
        <v>0.81</v>
      </c>
      <c r="S3" s="131">
        <f>RANDBETWEEN(1,999)/10^RANDBETWEEN(-1,2)</f>
        <v>121</v>
      </c>
      <c r="T3" s="132">
        <f>S3/R3</f>
        <v>149.3827160493827</v>
      </c>
      <c r="U3" s="133">
        <f>T3</f>
        <v>149.3827160493827</v>
      </c>
      <c r="V3" s="134">
        <f>ROUNDDOWN(T3,1)</f>
        <v>149.3</v>
      </c>
      <c r="W3" s="131">
        <f>S3-V3*R3</f>
        <v>0.06699999999997885</v>
      </c>
    </row>
    <row r="4" spans="6:23" ht="27" customHeight="1">
      <c r="F4" s="88" t="s">
        <v>38</v>
      </c>
      <c r="G4" s="88">
        <f aca="true" t="shared" si="0" ref="G4:G22">S4</f>
        <v>386</v>
      </c>
      <c r="H4" s="88" t="s">
        <v>176</v>
      </c>
      <c r="I4" s="88">
        <f aca="true" t="shared" si="1" ref="I4:I22">R4</f>
        <v>0.3</v>
      </c>
      <c r="J4" s="88" t="s">
        <v>7</v>
      </c>
      <c r="K4" s="128"/>
      <c r="L4" s="128"/>
      <c r="M4" s="128"/>
      <c r="N4" s="130"/>
      <c r="R4" s="131">
        <f>RANDBETWEEN(1,99)/10^RANDBETWEEN(0,2)</f>
        <v>0.3</v>
      </c>
      <c r="S4" s="131">
        <f>RANDBETWEEN(1,999)/10^RANDBETWEEN(-1,2)</f>
        <v>386</v>
      </c>
      <c r="T4" s="132">
        <f aca="true" t="shared" si="2" ref="T4:T22">S4/R4</f>
        <v>1286.6666666666667</v>
      </c>
      <c r="U4" s="133">
        <f aca="true" t="shared" si="3" ref="U4:U22">T4</f>
        <v>1286.6666666666667</v>
      </c>
      <c r="V4" s="134">
        <f aca="true" t="shared" si="4" ref="V4:V22">ROUNDDOWN(T4,1)</f>
        <v>1286.6</v>
      </c>
      <c r="W4" s="131">
        <f aca="true" t="shared" si="5" ref="W4:W22">S4-V4*R4</f>
        <v>0.020000000000038654</v>
      </c>
    </row>
    <row r="5" spans="6:23" ht="27" customHeight="1">
      <c r="F5" s="88" t="s">
        <v>39</v>
      </c>
      <c r="G5" s="88">
        <f t="shared" si="0"/>
        <v>863</v>
      </c>
      <c r="H5" s="88" t="s">
        <v>176</v>
      </c>
      <c r="I5" s="88">
        <f t="shared" si="1"/>
        <v>39</v>
      </c>
      <c r="J5" s="88" t="s">
        <v>7</v>
      </c>
      <c r="K5" s="128"/>
      <c r="L5" s="128"/>
      <c r="M5" s="128"/>
      <c r="N5" s="130"/>
      <c r="R5" s="131">
        <f>RANDBETWEEN(1,99)/10^RANDBETWEEN(0,2)</f>
        <v>39</v>
      </c>
      <c r="S5" s="131">
        <f>RANDBETWEEN(1,999)/10^RANDBETWEEN(-1,2)</f>
        <v>863</v>
      </c>
      <c r="T5" s="132">
        <f t="shared" si="2"/>
        <v>22.128205128205128</v>
      </c>
      <c r="U5" s="133">
        <f t="shared" si="3"/>
        <v>22.128205128205128</v>
      </c>
      <c r="V5" s="134">
        <f t="shared" si="4"/>
        <v>22.1</v>
      </c>
      <c r="W5" s="131">
        <f t="shared" si="5"/>
        <v>1.099999999999909</v>
      </c>
    </row>
    <row r="6" spans="6:23" ht="27" customHeight="1">
      <c r="F6" s="88" t="s">
        <v>40</v>
      </c>
      <c r="G6" s="88">
        <f t="shared" si="0"/>
        <v>87.6</v>
      </c>
      <c r="H6" s="88" t="s">
        <v>176</v>
      </c>
      <c r="I6" s="88">
        <f t="shared" si="1"/>
        <v>0.71</v>
      </c>
      <c r="J6" s="88" t="s">
        <v>7</v>
      </c>
      <c r="K6" s="128"/>
      <c r="L6" s="128"/>
      <c r="M6" s="128"/>
      <c r="N6" s="130"/>
      <c r="R6" s="131">
        <f>RANDBETWEEN(1,99)/10^RANDBETWEEN(0,2)</f>
        <v>0.71</v>
      </c>
      <c r="S6" s="131">
        <f>RANDBETWEEN(1,999)/10^RANDBETWEEN(-1,2)</f>
        <v>87.6</v>
      </c>
      <c r="T6" s="132">
        <f t="shared" si="2"/>
        <v>123.38028169014085</v>
      </c>
      <c r="U6" s="133">
        <f t="shared" si="3"/>
        <v>123.38028169014085</v>
      </c>
      <c r="V6" s="134">
        <f t="shared" si="4"/>
        <v>123.3</v>
      </c>
      <c r="W6" s="131">
        <f t="shared" si="5"/>
        <v>0.05700000000000216</v>
      </c>
    </row>
    <row r="7" spans="6:23" ht="27" customHeight="1">
      <c r="F7" s="88" t="s">
        <v>41</v>
      </c>
      <c r="G7" s="88">
        <f t="shared" si="0"/>
        <v>12.5</v>
      </c>
      <c r="H7" s="88" t="s">
        <v>176</v>
      </c>
      <c r="I7" s="88">
        <f t="shared" si="1"/>
        <v>6.3</v>
      </c>
      <c r="J7" s="88" t="s">
        <v>7</v>
      </c>
      <c r="K7" s="128"/>
      <c r="L7" s="128"/>
      <c r="M7" s="128"/>
      <c r="N7" s="130"/>
      <c r="R7" s="131">
        <f>RANDBETWEEN(1,99)/10^RANDBETWEEN(0,2)</f>
        <v>6.3</v>
      </c>
      <c r="S7" s="131">
        <f>RANDBETWEEN(1,999)/10^RANDBETWEEN(-1,2)</f>
        <v>12.5</v>
      </c>
      <c r="T7" s="132">
        <f t="shared" si="2"/>
        <v>1.9841269841269842</v>
      </c>
      <c r="U7" s="133">
        <f t="shared" si="3"/>
        <v>1.9841269841269842</v>
      </c>
      <c r="V7" s="134">
        <f t="shared" si="4"/>
        <v>1.9</v>
      </c>
      <c r="W7" s="131">
        <f t="shared" si="5"/>
        <v>0.5300000000000011</v>
      </c>
    </row>
    <row r="8" spans="6:23" ht="27" customHeight="1">
      <c r="F8" s="88" t="s">
        <v>42</v>
      </c>
      <c r="G8" s="88">
        <f t="shared" si="0"/>
        <v>63.3</v>
      </c>
      <c r="H8" s="88" t="s">
        <v>176</v>
      </c>
      <c r="I8" s="88">
        <f t="shared" si="1"/>
        <v>81</v>
      </c>
      <c r="J8" s="88" t="s">
        <v>7</v>
      </c>
      <c r="K8" s="128"/>
      <c r="L8" s="128"/>
      <c r="M8" s="128"/>
      <c r="N8" s="130"/>
      <c r="R8" s="131">
        <f>RANDBETWEEN(1,99)/10^RANDBETWEEN(0,2)</f>
        <v>81</v>
      </c>
      <c r="S8" s="131">
        <f>RANDBETWEEN(1,999)/10^RANDBETWEEN(-1,2)</f>
        <v>63.3</v>
      </c>
      <c r="T8" s="132">
        <f t="shared" si="2"/>
        <v>0.7814814814814814</v>
      </c>
      <c r="U8" s="133">
        <f t="shared" si="3"/>
        <v>0.7814814814814814</v>
      </c>
      <c r="V8" s="134">
        <f t="shared" si="4"/>
        <v>0.7</v>
      </c>
      <c r="W8" s="131">
        <f t="shared" si="5"/>
        <v>6.600000000000001</v>
      </c>
    </row>
    <row r="9" spans="6:23" ht="27" customHeight="1">
      <c r="F9" s="88" t="s">
        <v>43</v>
      </c>
      <c r="G9" s="88">
        <f t="shared" si="0"/>
        <v>3930</v>
      </c>
      <c r="H9" s="88" t="s">
        <v>176</v>
      </c>
      <c r="I9" s="88">
        <f t="shared" si="1"/>
        <v>8.2</v>
      </c>
      <c r="J9" s="88" t="s">
        <v>7</v>
      </c>
      <c r="K9" s="128"/>
      <c r="L9" s="128"/>
      <c r="M9" s="128"/>
      <c r="N9" s="130"/>
      <c r="R9" s="131">
        <f>RANDBETWEEN(1,99)/10^RANDBETWEEN(0,2)</f>
        <v>8.2</v>
      </c>
      <c r="S9" s="131">
        <f>RANDBETWEEN(1,999)/10^RANDBETWEEN(-1,2)</f>
        <v>3930</v>
      </c>
      <c r="T9" s="132">
        <f t="shared" si="2"/>
        <v>479.26829268292687</v>
      </c>
      <c r="U9" s="133">
        <f t="shared" si="3"/>
        <v>479.26829268292687</v>
      </c>
      <c r="V9" s="134">
        <f t="shared" si="4"/>
        <v>479.2</v>
      </c>
      <c r="W9" s="131">
        <f t="shared" si="5"/>
        <v>0.5600000000004002</v>
      </c>
    </row>
    <row r="10" spans="6:23" ht="27" customHeight="1">
      <c r="F10" s="88" t="s">
        <v>44</v>
      </c>
      <c r="G10" s="88">
        <f t="shared" si="0"/>
        <v>892</v>
      </c>
      <c r="H10" s="88" t="s">
        <v>176</v>
      </c>
      <c r="I10" s="88">
        <f t="shared" si="1"/>
        <v>34</v>
      </c>
      <c r="J10" s="88" t="s">
        <v>7</v>
      </c>
      <c r="K10" s="128"/>
      <c r="L10" s="128"/>
      <c r="M10" s="128"/>
      <c r="N10" s="130"/>
      <c r="R10" s="131">
        <f>RANDBETWEEN(1,99)/10^RANDBETWEEN(0,2)</f>
        <v>34</v>
      </c>
      <c r="S10" s="131">
        <f>RANDBETWEEN(1,999)/10^RANDBETWEEN(-1,2)</f>
        <v>892</v>
      </c>
      <c r="T10" s="132">
        <f t="shared" si="2"/>
        <v>26.235294117647058</v>
      </c>
      <c r="U10" s="133">
        <f t="shared" si="3"/>
        <v>26.235294117647058</v>
      </c>
      <c r="V10" s="134">
        <f t="shared" si="4"/>
        <v>26.2</v>
      </c>
      <c r="W10" s="131">
        <f t="shared" si="5"/>
        <v>1.2000000000000455</v>
      </c>
    </row>
    <row r="11" spans="6:23" ht="27" customHeight="1">
      <c r="F11" s="88" t="s">
        <v>45</v>
      </c>
      <c r="G11" s="88">
        <f t="shared" si="0"/>
        <v>5820</v>
      </c>
      <c r="H11" s="88" t="s">
        <v>176</v>
      </c>
      <c r="I11" s="88">
        <f t="shared" si="1"/>
        <v>0.58</v>
      </c>
      <c r="J11" s="88" t="s">
        <v>7</v>
      </c>
      <c r="K11" s="128"/>
      <c r="L11" s="128"/>
      <c r="M11" s="128"/>
      <c r="N11" s="130"/>
      <c r="R11" s="131">
        <f>RANDBETWEEN(1,99)/10^RANDBETWEEN(0,2)</f>
        <v>0.58</v>
      </c>
      <c r="S11" s="131">
        <f>RANDBETWEEN(1,999)/10^RANDBETWEEN(-1,2)</f>
        <v>5820</v>
      </c>
      <c r="T11" s="132">
        <f t="shared" si="2"/>
        <v>10034.48275862069</v>
      </c>
      <c r="U11" s="133">
        <f t="shared" si="3"/>
        <v>10034.48275862069</v>
      </c>
      <c r="V11" s="134">
        <f t="shared" si="4"/>
        <v>10034.4</v>
      </c>
      <c r="W11" s="131">
        <f t="shared" si="5"/>
        <v>0.04800000000068394</v>
      </c>
    </row>
    <row r="12" spans="6:23" ht="27" customHeight="1">
      <c r="F12" s="88" t="s">
        <v>46</v>
      </c>
      <c r="G12" s="88">
        <f t="shared" si="0"/>
        <v>5030</v>
      </c>
      <c r="H12" s="88" t="s">
        <v>176</v>
      </c>
      <c r="I12" s="88">
        <f t="shared" si="1"/>
        <v>17</v>
      </c>
      <c r="J12" s="88" t="s">
        <v>7</v>
      </c>
      <c r="K12" s="128"/>
      <c r="L12" s="128"/>
      <c r="M12" s="128"/>
      <c r="N12" s="130"/>
      <c r="R12" s="131">
        <f>RANDBETWEEN(1,99)/10^RANDBETWEEN(0,2)</f>
        <v>17</v>
      </c>
      <c r="S12" s="131">
        <f>RANDBETWEEN(1,999)/10^RANDBETWEEN(-1,2)</f>
        <v>5030</v>
      </c>
      <c r="T12" s="132">
        <f t="shared" si="2"/>
        <v>295.88235294117646</v>
      </c>
      <c r="U12" s="133">
        <f t="shared" si="3"/>
        <v>295.88235294117646</v>
      </c>
      <c r="V12" s="134">
        <f t="shared" si="4"/>
        <v>295.8</v>
      </c>
      <c r="W12" s="131">
        <f t="shared" si="5"/>
        <v>1.3999999999996362</v>
      </c>
    </row>
    <row r="13" spans="6:23" ht="27" customHeight="1">
      <c r="F13" s="88" t="s">
        <v>47</v>
      </c>
      <c r="G13" s="88">
        <f t="shared" si="0"/>
        <v>248</v>
      </c>
      <c r="H13" s="88" t="s">
        <v>176</v>
      </c>
      <c r="I13" s="88">
        <f t="shared" si="1"/>
        <v>0.53</v>
      </c>
      <c r="J13" s="88" t="s">
        <v>7</v>
      </c>
      <c r="K13" s="128"/>
      <c r="L13" s="128"/>
      <c r="M13" s="128"/>
      <c r="N13" s="130"/>
      <c r="R13" s="131">
        <f>RANDBETWEEN(1,99)/10^RANDBETWEEN(0,2)</f>
        <v>0.53</v>
      </c>
      <c r="S13" s="131">
        <f>RANDBETWEEN(1,999)/10^RANDBETWEEN(-1,2)</f>
        <v>248</v>
      </c>
      <c r="T13" s="132">
        <f t="shared" si="2"/>
        <v>467.92452830188677</v>
      </c>
      <c r="U13" s="133">
        <f t="shared" si="3"/>
        <v>467.92452830188677</v>
      </c>
      <c r="V13" s="134">
        <f t="shared" si="4"/>
        <v>467.9</v>
      </c>
      <c r="W13" s="131">
        <f t="shared" si="5"/>
        <v>0.01300000000000523</v>
      </c>
    </row>
    <row r="14" spans="6:23" ht="27" customHeight="1">
      <c r="F14" s="88" t="s">
        <v>48</v>
      </c>
      <c r="G14" s="88">
        <f t="shared" si="0"/>
        <v>8.4</v>
      </c>
      <c r="H14" s="88" t="s">
        <v>176</v>
      </c>
      <c r="I14" s="88">
        <f t="shared" si="1"/>
        <v>31</v>
      </c>
      <c r="J14" s="88" t="s">
        <v>7</v>
      </c>
      <c r="K14" s="128"/>
      <c r="L14" s="128"/>
      <c r="M14" s="128"/>
      <c r="N14" s="130"/>
      <c r="R14" s="131">
        <f>RANDBETWEEN(1,99)/10^RANDBETWEEN(0,2)</f>
        <v>31</v>
      </c>
      <c r="S14" s="131">
        <f>RANDBETWEEN(1,999)/10^RANDBETWEEN(-1,2)</f>
        <v>8.4</v>
      </c>
      <c r="T14" s="132">
        <f t="shared" si="2"/>
        <v>0.2709677419354839</v>
      </c>
      <c r="U14" s="133">
        <f t="shared" si="3"/>
        <v>0.2709677419354839</v>
      </c>
      <c r="V14" s="134">
        <f t="shared" si="4"/>
        <v>0.2</v>
      </c>
      <c r="W14" s="131">
        <f t="shared" si="5"/>
        <v>2.2</v>
      </c>
    </row>
    <row r="15" spans="6:23" ht="27" customHeight="1">
      <c r="F15" s="88" t="s">
        <v>49</v>
      </c>
      <c r="G15" s="88">
        <f t="shared" si="0"/>
        <v>10.5</v>
      </c>
      <c r="H15" s="88" t="s">
        <v>176</v>
      </c>
      <c r="I15" s="88">
        <f t="shared" si="1"/>
        <v>0.36</v>
      </c>
      <c r="J15" s="88" t="s">
        <v>7</v>
      </c>
      <c r="K15" s="128"/>
      <c r="L15" s="128"/>
      <c r="M15" s="128"/>
      <c r="N15" s="130"/>
      <c r="R15" s="131">
        <f>RANDBETWEEN(1,99)/10^RANDBETWEEN(0,2)</f>
        <v>0.36</v>
      </c>
      <c r="S15" s="131">
        <f>RANDBETWEEN(1,999)/10^RANDBETWEEN(-1,2)</f>
        <v>10.5</v>
      </c>
      <c r="T15" s="132">
        <f t="shared" si="2"/>
        <v>29.166666666666668</v>
      </c>
      <c r="U15" s="133">
        <f t="shared" si="3"/>
        <v>29.166666666666668</v>
      </c>
      <c r="V15" s="134">
        <f t="shared" si="4"/>
        <v>29.1</v>
      </c>
      <c r="W15" s="131">
        <f t="shared" si="5"/>
        <v>0.023999999999999133</v>
      </c>
    </row>
    <row r="16" spans="6:23" ht="27" customHeight="1">
      <c r="F16" s="88" t="s">
        <v>50</v>
      </c>
      <c r="G16" s="88">
        <f t="shared" si="0"/>
        <v>724</v>
      </c>
      <c r="H16" s="88" t="s">
        <v>176</v>
      </c>
      <c r="I16" s="88">
        <f t="shared" si="1"/>
        <v>0.1</v>
      </c>
      <c r="J16" s="88" t="s">
        <v>7</v>
      </c>
      <c r="K16" s="128"/>
      <c r="L16" s="128"/>
      <c r="M16" s="128"/>
      <c r="N16" s="130"/>
      <c r="R16" s="131">
        <f>RANDBETWEEN(1,99)/10^RANDBETWEEN(0,2)</f>
        <v>0.1</v>
      </c>
      <c r="S16" s="131">
        <f>RANDBETWEEN(1,999)/10^RANDBETWEEN(-1,2)</f>
        <v>724</v>
      </c>
      <c r="T16" s="132">
        <f t="shared" si="2"/>
        <v>7240</v>
      </c>
      <c r="U16" s="133">
        <f t="shared" si="3"/>
        <v>7240</v>
      </c>
      <c r="V16" s="134">
        <f t="shared" si="4"/>
        <v>7240</v>
      </c>
      <c r="W16" s="131">
        <f t="shared" si="5"/>
        <v>0</v>
      </c>
    </row>
    <row r="17" spans="6:23" ht="27" customHeight="1">
      <c r="F17" s="88" t="s">
        <v>51</v>
      </c>
      <c r="G17" s="88">
        <f t="shared" si="0"/>
        <v>8.55</v>
      </c>
      <c r="H17" s="88" t="s">
        <v>176</v>
      </c>
      <c r="I17" s="88">
        <f t="shared" si="1"/>
        <v>95</v>
      </c>
      <c r="J17" s="88" t="s">
        <v>7</v>
      </c>
      <c r="K17" s="128"/>
      <c r="L17" s="128"/>
      <c r="M17" s="128"/>
      <c r="N17" s="130"/>
      <c r="R17" s="131">
        <f>RANDBETWEEN(1,99)/10^RANDBETWEEN(0,2)</f>
        <v>95</v>
      </c>
      <c r="S17" s="131">
        <f>RANDBETWEEN(1,999)/10^RANDBETWEEN(-1,2)</f>
        <v>8.55</v>
      </c>
      <c r="T17" s="132">
        <f t="shared" si="2"/>
        <v>0.09000000000000001</v>
      </c>
      <c r="U17" s="133">
        <f t="shared" si="3"/>
        <v>0.09000000000000001</v>
      </c>
      <c r="V17" s="134">
        <f t="shared" si="4"/>
        <v>0</v>
      </c>
      <c r="W17" s="131">
        <f t="shared" si="5"/>
        <v>8.55</v>
      </c>
    </row>
    <row r="18" spans="6:23" ht="27" customHeight="1">
      <c r="F18" s="88" t="s">
        <v>52</v>
      </c>
      <c r="G18" s="88">
        <f t="shared" si="0"/>
        <v>0.92</v>
      </c>
      <c r="H18" s="88" t="s">
        <v>176</v>
      </c>
      <c r="I18" s="88">
        <f t="shared" si="1"/>
        <v>6.5</v>
      </c>
      <c r="J18" s="88" t="s">
        <v>7</v>
      </c>
      <c r="K18" s="128"/>
      <c r="L18" s="128"/>
      <c r="M18" s="128"/>
      <c r="N18" s="130"/>
      <c r="R18" s="131">
        <f>RANDBETWEEN(1,99)/10^RANDBETWEEN(0,2)</f>
        <v>6.5</v>
      </c>
      <c r="S18" s="131">
        <f>RANDBETWEEN(1,999)/10^RANDBETWEEN(-1,2)</f>
        <v>0.92</v>
      </c>
      <c r="T18" s="132">
        <f t="shared" si="2"/>
        <v>0.14153846153846156</v>
      </c>
      <c r="U18" s="133">
        <f t="shared" si="3"/>
        <v>0.14153846153846156</v>
      </c>
      <c r="V18" s="134">
        <f t="shared" si="4"/>
        <v>0.1</v>
      </c>
      <c r="W18" s="131">
        <f t="shared" si="5"/>
        <v>0.27</v>
      </c>
    </row>
    <row r="19" spans="6:23" ht="27" customHeight="1">
      <c r="F19" s="88" t="s">
        <v>53</v>
      </c>
      <c r="G19" s="88">
        <f t="shared" si="0"/>
        <v>2620</v>
      </c>
      <c r="H19" s="88" t="s">
        <v>176</v>
      </c>
      <c r="I19" s="88">
        <f t="shared" si="1"/>
        <v>8.3</v>
      </c>
      <c r="J19" s="88" t="s">
        <v>7</v>
      </c>
      <c r="K19" s="128"/>
      <c r="L19" s="128"/>
      <c r="M19" s="128"/>
      <c r="N19" s="130"/>
      <c r="R19" s="131">
        <f>RANDBETWEEN(1,99)/10^RANDBETWEEN(0,2)</f>
        <v>8.3</v>
      </c>
      <c r="S19" s="131">
        <f>RANDBETWEEN(1,999)/10^RANDBETWEEN(-1,2)</f>
        <v>2620</v>
      </c>
      <c r="T19" s="132">
        <f t="shared" si="2"/>
        <v>315.6626506024096</v>
      </c>
      <c r="U19" s="133">
        <f t="shared" si="3"/>
        <v>315.6626506024096</v>
      </c>
      <c r="V19" s="134">
        <f t="shared" si="4"/>
        <v>315.6</v>
      </c>
      <c r="W19" s="131">
        <f t="shared" si="5"/>
        <v>0.5199999999995271</v>
      </c>
    </row>
    <row r="20" spans="6:23" ht="27" customHeight="1">
      <c r="F20" s="88" t="s">
        <v>54</v>
      </c>
      <c r="G20" s="88">
        <f t="shared" si="0"/>
        <v>670</v>
      </c>
      <c r="H20" s="88" t="s">
        <v>176</v>
      </c>
      <c r="I20" s="88">
        <f t="shared" si="1"/>
        <v>0.88</v>
      </c>
      <c r="J20" s="88" t="s">
        <v>7</v>
      </c>
      <c r="K20" s="128"/>
      <c r="L20" s="128"/>
      <c r="M20" s="128"/>
      <c r="N20" s="130"/>
      <c r="R20" s="131">
        <f>RANDBETWEEN(1,99)/10^RANDBETWEEN(0,2)</f>
        <v>0.88</v>
      </c>
      <c r="S20" s="131">
        <f>RANDBETWEEN(1,999)/10^RANDBETWEEN(-1,2)</f>
        <v>670</v>
      </c>
      <c r="T20" s="132">
        <f t="shared" si="2"/>
        <v>761.3636363636364</v>
      </c>
      <c r="U20" s="133">
        <f t="shared" si="3"/>
        <v>761.3636363636364</v>
      </c>
      <c r="V20" s="134">
        <f t="shared" si="4"/>
        <v>761.3</v>
      </c>
      <c r="W20" s="131">
        <f t="shared" si="5"/>
        <v>0.05600000000004002</v>
      </c>
    </row>
    <row r="21" spans="6:23" ht="27" customHeight="1">
      <c r="F21" s="88" t="s">
        <v>55</v>
      </c>
      <c r="G21" s="88">
        <f t="shared" si="0"/>
        <v>53.5</v>
      </c>
      <c r="H21" s="88" t="s">
        <v>176</v>
      </c>
      <c r="I21" s="88">
        <f t="shared" si="1"/>
        <v>3.2</v>
      </c>
      <c r="J21" s="88" t="s">
        <v>7</v>
      </c>
      <c r="K21" s="128"/>
      <c r="L21" s="128"/>
      <c r="M21" s="128"/>
      <c r="N21" s="130"/>
      <c r="R21" s="131">
        <f>RANDBETWEEN(1,99)/10^RANDBETWEEN(0,2)</f>
        <v>3.2</v>
      </c>
      <c r="S21" s="131">
        <f>RANDBETWEEN(1,999)/10^RANDBETWEEN(-1,2)</f>
        <v>53.5</v>
      </c>
      <c r="T21" s="132">
        <f t="shared" si="2"/>
        <v>16.71875</v>
      </c>
      <c r="U21" s="133">
        <f t="shared" si="3"/>
        <v>16.71875</v>
      </c>
      <c r="V21" s="134">
        <f t="shared" si="4"/>
        <v>16.7</v>
      </c>
      <c r="W21" s="131">
        <f t="shared" si="5"/>
        <v>0.060000000000002274</v>
      </c>
    </row>
    <row r="22" spans="6:23" ht="27" customHeight="1">
      <c r="F22" s="88" t="s">
        <v>56</v>
      </c>
      <c r="G22" s="88">
        <f t="shared" si="0"/>
        <v>118</v>
      </c>
      <c r="H22" s="88" t="s">
        <v>176</v>
      </c>
      <c r="I22" s="88">
        <f t="shared" si="1"/>
        <v>2.5</v>
      </c>
      <c r="J22" s="88" t="s">
        <v>7</v>
      </c>
      <c r="K22" s="128"/>
      <c r="L22" s="128"/>
      <c r="M22" s="128"/>
      <c r="N22" s="130"/>
      <c r="R22" s="131">
        <f>RANDBETWEEN(1,99)/10^RANDBETWEEN(0,2)</f>
        <v>2.5</v>
      </c>
      <c r="S22" s="131">
        <f>RANDBETWEEN(1,999)/10^RANDBETWEEN(-1,2)</f>
        <v>118</v>
      </c>
      <c r="T22" s="132">
        <f t="shared" si="2"/>
        <v>47.2</v>
      </c>
      <c r="U22" s="133">
        <f t="shared" si="3"/>
        <v>47.2</v>
      </c>
      <c r="V22" s="134">
        <f t="shared" si="4"/>
        <v>47.2</v>
      </c>
      <c r="W22" s="131">
        <f t="shared" si="5"/>
        <v>0</v>
      </c>
    </row>
    <row r="23" spans="9:13" ht="27" customHeight="1">
      <c r="I23" s="127"/>
      <c r="J23" s="127"/>
      <c r="K23" s="127"/>
      <c r="L23" s="127"/>
      <c r="M23" s="127"/>
    </row>
    <row r="24" spans="10:14" ht="27" customHeight="1" thickBot="1">
      <c r="J24" s="101" t="s">
        <v>1</v>
      </c>
      <c r="K24" s="101"/>
      <c r="L24" s="101"/>
      <c r="M24" s="101"/>
      <c r="N24" s="129"/>
    </row>
    <row r="26" spans="6:15" ht="27" customHeight="1">
      <c r="F26" s="140" t="s">
        <v>378</v>
      </c>
      <c r="G26" s="140"/>
      <c r="H26" s="140"/>
      <c r="I26" s="140"/>
      <c r="J26" s="140"/>
      <c r="K26" s="140"/>
      <c r="L26" s="140"/>
      <c r="M26" s="140"/>
      <c r="N26" s="140"/>
      <c r="O26" s="140"/>
    </row>
    <row r="27" spans="6:15" ht="27" customHeight="1">
      <c r="F27" s="143" t="s">
        <v>379</v>
      </c>
      <c r="G27" s="143"/>
      <c r="H27" s="143"/>
      <c r="I27" s="143"/>
      <c r="J27" s="143"/>
      <c r="K27" s="143"/>
      <c r="L27" s="143"/>
      <c r="M27" s="143"/>
      <c r="N27" s="143"/>
      <c r="O27" s="143"/>
    </row>
    <row r="28" spans="6:14" ht="27" customHeight="1">
      <c r="F28" s="88" t="s">
        <v>57</v>
      </c>
      <c r="G28" s="88">
        <f aca="true" t="shared" si="6" ref="G28:J47">G3</f>
        <v>121</v>
      </c>
      <c r="H28" s="88" t="str">
        <f t="shared" si="6"/>
        <v>÷</v>
      </c>
      <c r="I28" s="88">
        <f t="shared" si="6"/>
        <v>0.81</v>
      </c>
      <c r="J28" s="88" t="str">
        <f t="shared" si="6"/>
        <v>＝</v>
      </c>
      <c r="K28" s="128">
        <f>IF(W3=0,U3,"")</f>
      </c>
      <c r="L28" s="128">
        <f>IF(W3=0,"",V3)</f>
        <v>149.3</v>
      </c>
      <c r="M28" s="128" t="str">
        <f>IF(W3=0,"","・・・")</f>
        <v>・・・</v>
      </c>
      <c r="N28" s="128">
        <f>IF(W3=0,"",W3)</f>
        <v>0.06699999999997885</v>
      </c>
    </row>
    <row r="29" spans="6:14" ht="27" customHeight="1">
      <c r="F29" s="88" t="s">
        <v>38</v>
      </c>
      <c r="G29" s="88">
        <f t="shared" si="6"/>
        <v>386</v>
      </c>
      <c r="H29" s="88" t="str">
        <f t="shared" si="6"/>
        <v>÷</v>
      </c>
      <c r="I29" s="88">
        <f t="shared" si="6"/>
        <v>0.3</v>
      </c>
      <c r="J29" s="88" t="str">
        <f t="shared" si="6"/>
        <v>＝</v>
      </c>
      <c r="K29" s="128">
        <f aca="true" t="shared" si="7" ref="K29:K47">IF(W4=0,U4,"")</f>
      </c>
      <c r="L29" s="128">
        <f aca="true" t="shared" si="8" ref="L29:L47">IF(W4=0,"",V4)</f>
        <v>1286.6</v>
      </c>
      <c r="M29" s="128" t="str">
        <f aca="true" t="shared" si="9" ref="M29:M47">IF(W4=0,"","・・・")</f>
        <v>・・・</v>
      </c>
      <c r="N29" s="128">
        <f aca="true" t="shared" si="10" ref="N29:N47">IF(W4=0,"",W4)</f>
        <v>0.020000000000038654</v>
      </c>
    </row>
    <row r="30" spans="6:14" ht="27" customHeight="1">
      <c r="F30" s="88" t="s">
        <v>39</v>
      </c>
      <c r="G30" s="88">
        <f t="shared" si="6"/>
        <v>863</v>
      </c>
      <c r="H30" s="88" t="str">
        <f t="shared" si="6"/>
        <v>÷</v>
      </c>
      <c r="I30" s="88">
        <f t="shared" si="6"/>
        <v>39</v>
      </c>
      <c r="J30" s="88" t="str">
        <f t="shared" si="6"/>
        <v>＝</v>
      </c>
      <c r="K30" s="128">
        <f t="shared" si="7"/>
      </c>
      <c r="L30" s="128">
        <f t="shared" si="8"/>
        <v>22.1</v>
      </c>
      <c r="M30" s="128" t="str">
        <f t="shared" si="9"/>
        <v>・・・</v>
      </c>
      <c r="N30" s="128">
        <f t="shared" si="10"/>
        <v>1.099999999999909</v>
      </c>
    </row>
    <row r="31" spans="6:14" ht="27" customHeight="1">
      <c r="F31" s="88" t="s">
        <v>40</v>
      </c>
      <c r="G31" s="88">
        <f t="shared" si="6"/>
        <v>87.6</v>
      </c>
      <c r="H31" s="88" t="str">
        <f t="shared" si="6"/>
        <v>÷</v>
      </c>
      <c r="I31" s="88">
        <f t="shared" si="6"/>
        <v>0.71</v>
      </c>
      <c r="J31" s="88" t="str">
        <f t="shared" si="6"/>
        <v>＝</v>
      </c>
      <c r="K31" s="128">
        <f t="shared" si="7"/>
      </c>
      <c r="L31" s="128">
        <f t="shared" si="8"/>
        <v>123.3</v>
      </c>
      <c r="M31" s="128" t="str">
        <f t="shared" si="9"/>
        <v>・・・</v>
      </c>
      <c r="N31" s="128">
        <f t="shared" si="10"/>
        <v>0.05700000000000216</v>
      </c>
    </row>
    <row r="32" spans="6:14" ht="27" customHeight="1">
      <c r="F32" s="88" t="s">
        <v>41</v>
      </c>
      <c r="G32" s="88">
        <f t="shared" si="6"/>
        <v>12.5</v>
      </c>
      <c r="H32" s="88" t="str">
        <f t="shared" si="6"/>
        <v>÷</v>
      </c>
      <c r="I32" s="88">
        <f t="shared" si="6"/>
        <v>6.3</v>
      </c>
      <c r="J32" s="88" t="str">
        <f t="shared" si="6"/>
        <v>＝</v>
      </c>
      <c r="K32" s="128">
        <f t="shared" si="7"/>
      </c>
      <c r="L32" s="128">
        <f t="shared" si="8"/>
        <v>1.9</v>
      </c>
      <c r="M32" s="128" t="str">
        <f t="shared" si="9"/>
        <v>・・・</v>
      </c>
      <c r="N32" s="128">
        <f t="shared" si="10"/>
        <v>0.5300000000000011</v>
      </c>
    </row>
    <row r="33" spans="6:14" ht="27" customHeight="1">
      <c r="F33" s="88" t="s">
        <v>42</v>
      </c>
      <c r="G33" s="88">
        <f t="shared" si="6"/>
        <v>63.3</v>
      </c>
      <c r="H33" s="88" t="str">
        <f t="shared" si="6"/>
        <v>÷</v>
      </c>
      <c r="I33" s="88">
        <f t="shared" si="6"/>
        <v>81</v>
      </c>
      <c r="J33" s="88" t="str">
        <f t="shared" si="6"/>
        <v>＝</v>
      </c>
      <c r="K33" s="128">
        <f t="shared" si="7"/>
      </c>
      <c r="L33" s="128">
        <f t="shared" si="8"/>
        <v>0.7</v>
      </c>
      <c r="M33" s="128" t="str">
        <f t="shared" si="9"/>
        <v>・・・</v>
      </c>
      <c r="N33" s="128">
        <f t="shared" si="10"/>
        <v>6.600000000000001</v>
      </c>
    </row>
    <row r="34" spans="6:14" ht="27" customHeight="1">
      <c r="F34" s="88" t="s">
        <v>43</v>
      </c>
      <c r="G34" s="88">
        <f t="shared" si="6"/>
        <v>3930</v>
      </c>
      <c r="H34" s="88" t="str">
        <f t="shared" si="6"/>
        <v>÷</v>
      </c>
      <c r="I34" s="88">
        <f t="shared" si="6"/>
        <v>8.2</v>
      </c>
      <c r="J34" s="88" t="str">
        <f t="shared" si="6"/>
        <v>＝</v>
      </c>
      <c r="K34" s="128">
        <f t="shared" si="7"/>
      </c>
      <c r="L34" s="128">
        <f t="shared" si="8"/>
        <v>479.2</v>
      </c>
      <c r="M34" s="128" t="str">
        <f t="shared" si="9"/>
        <v>・・・</v>
      </c>
      <c r="N34" s="128">
        <f t="shared" si="10"/>
        <v>0.5600000000004002</v>
      </c>
    </row>
    <row r="35" spans="6:14" ht="27" customHeight="1">
      <c r="F35" s="88" t="s">
        <v>44</v>
      </c>
      <c r="G35" s="88">
        <f t="shared" si="6"/>
        <v>892</v>
      </c>
      <c r="H35" s="88" t="str">
        <f t="shared" si="6"/>
        <v>÷</v>
      </c>
      <c r="I35" s="88">
        <f t="shared" si="6"/>
        <v>34</v>
      </c>
      <c r="J35" s="88" t="str">
        <f t="shared" si="6"/>
        <v>＝</v>
      </c>
      <c r="K35" s="128">
        <f t="shared" si="7"/>
      </c>
      <c r="L35" s="128">
        <f t="shared" si="8"/>
        <v>26.2</v>
      </c>
      <c r="M35" s="128" t="str">
        <f t="shared" si="9"/>
        <v>・・・</v>
      </c>
      <c r="N35" s="128">
        <f t="shared" si="10"/>
        <v>1.2000000000000455</v>
      </c>
    </row>
    <row r="36" spans="6:14" ht="27" customHeight="1">
      <c r="F36" s="88" t="s">
        <v>45</v>
      </c>
      <c r="G36" s="88">
        <f t="shared" si="6"/>
        <v>5820</v>
      </c>
      <c r="H36" s="88" t="str">
        <f t="shared" si="6"/>
        <v>÷</v>
      </c>
      <c r="I36" s="88">
        <f t="shared" si="6"/>
        <v>0.58</v>
      </c>
      <c r="J36" s="88" t="str">
        <f t="shared" si="6"/>
        <v>＝</v>
      </c>
      <c r="K36" s="128">
        <f t="shared" si="7"/>
      </c>
      <c r="L36" s="128">
        <f t="shared" si="8"/>
        <v>10034.4</v>
      </c>
      <c r="M36" s="128" t="str">
        <f t="shared" si="9"/>
        <v>・・・</v>
      </c>
      <c r="N36" s="128">
        <f t="shared" si="10"/>
        <v>0.04800000000068394</v>
      </c>
    </row>
    <row r="37" spans="6:14" ht="27" customHeight="1">
      <c r="F37" s="88" t="s">
        <v>46</v>
      </c>
      <c r="G37" s="88">
        <f t="shared" si="6"/>
        <v>5030</v>
      </c>
      <c r="H37" s="88" t="str">
        <f t="shared" si="6"/>
        <v>÷</v>
      </c>
      <c r="I37" s="88">
        <f t="shared" si="6"/>
        <v>17</v>
      </c>
      <c r="J37" s="88" t="str">
        <f t="shared" si="6"/>
        <v>＝</v>
      </c>
      <c r="K37" s="128">
        <f t="shared" si="7"/>
      </c>
      <c r="L37" s="128">
        <f t="shared" si="8"/>
        <v>295.8</v>
      </c>
      <c r="M37" s="128" t="str">
        <f t="shared" si="9"/>
        <v>・・・</v>
      </c>
      <c r="N37" s="128">
        <f t="shared" si="10"/>
        <v>1.3999999999996362</v>
      </c>
    </row>
    <row r="38" spans="6:14" ht="27" customHeight="1">
      <c r="F38" s="88" t="s">
        <v>47</v>
      </c>
      <c r="G38" s="88">
        <f t="shared" si="6"/>
        <v>248</v>
      </c>
      <c r="H38" s="88" t="str">
        <f t="shared" si="6"/>
        <v>÷</v>
      </c>
      <c r="I38" s="88">
        <f t="shared" si="6"/>
        <v>0.53</v>
      </c>
      <c r="J38" s="88" t="str">
        <f t="shared" si="6"/>
        <v>＝</v>
      </c>
      <c r="K38" s="128">
        <f t="shared" si="7"/>
      </c>
      <c r="L38" s="128">
        <f t="shared" si="8"/>
        <v>467.9</v>
      </c>
      <c r="M38" s="128" t="str">
        <f t="shared" si="9"/>
        <v>・・・</v>
      </c>
      <c r="N38" s="128">
        <f t="shared" si="10"/>
        <v>0.01300000000000523</v>
      </c>
    </row>
    <row r="39" spans="6:14" ht="27" customHeight="1">
      <c r="F39" s="88" t="s">
        <v>48</v>
      </c>
      <c r="G39" s="88">
        <f t="shared" si="6"/>
        <v>8.4</v>
      </c>
      <c r="H39" s="88" t="str">
        <f t="shared" si="6"/>
        <v>÷</v>
      </c>
      <c r="I39" s="88">
        <f t="shared" si="6"/>
        <v>31</v>
      </c>
      <c r="J39" s="88" t="str">
        <f t="shared" si="6"/>
        <v>＝</v>
      </c>
      <c r="K39" s="128">
        <f t="shared" si="7"/>
      </c>
      <c r="L39" s="128">
        <f t="shared" si="8"/>
        <v>0.2</v>
      </c>
      <c r="M39" s="128" t="str">
        <f t="shared" si="9"/>
        <v>・・・</v>
      </c>
      <c r="N39" s="128">
        <f t="shared" si="10"/>
        <v>2.2</v>
      </c>
    </row>
    <row r="40" spans="6:14" ht="27" customHeight="1">
      <c r="F40" s="88" t="s">
        <v>49</v>
      </c>
      <c r="G40" s="88">
        <f t="shared" si="6"/>
        <v>10.5</v>
      </c>
      <c r="H40" s="88" t="str">
        <f t="shared" si="6"/>
        <v>÷</v>
      </c>
      <c r="I40" s="88">
        <f t="shared" si="6"/>
        <v>0.36</v>
      </c>
      <c r="J40" s="88" t="str">
        <f t="shared" si="6"/>
        <v>＝</v>
      </c>
      <c r="K40" s="128">
        <f t="shared" si="7"/>
      </c>
      <c r="L40" s="128">
        <f t="shared" si="8"/>
        <v>29.1</v>
      </c>
      <c r="M40" s="128" t="str">
        <f t="shared" si="9"/>
        <v>・・・</v>
      </c>
      <c r="N40" s="128">
        <f t="shared" si="10"/>
        <v>0.023999999999999133</v>
      </c>
    </row>
    <row r="41" spans="6:14" ht="27" customHeight="1">
      <c r="F41" s="88" t="s">
        <v>50</v>
      </c>
      <c r="G41" s="88">
        <f t="shared" si="6"/>
        <v>724</v>
      </c>
      <c r="H41" s="88" t="str">
        <f t="shared" si="6"/>
        <v>÷</v>
      </c>
      <c r="I41" s="88">
        <f t="shared" si="6"/>
        <v>0.1</v>
      </c>
      <c r="J41" s="88" t="str">
        <f t="shared" si="6"/>
        <v>＝</v>
      </c>
      <c r="K41" s="128">
        <f t="shared" si="7"/>
        <v>7240</v>
      </c>
      <c r="L41" s="128">
        <f t="shared" si="8"/>
      </c>
      <c r="M41" s="128">
        <f t="shared" si="9"/>
      </c>
      <c r="N41" s="128">
        <f t="shared" si="10"/>
      </c>
    </row>
    <row r="42" spans="6:14" ht="27" customHeight="1">
      <c r="F42" s="88" t="s">
        <v>51</v>
      </c>
      <c r="G42" s="88">
        <f t="shared" si="6"/>
        <v>8.55</v>
      </c>
      <c r="H42" s="88" t="str">
        <f t="shared" si="6"/>
        <v>÷</v>
      </c>
      <c r="I42" s="88">
        <f t="shared" si="6"/>
        <v>95</v>
      </c>
      <c r="J42" s="88" t="str">
        <f t="shared" si="6"/>
        <v>＝</v>
      </c>
      <c r="K42" s="128">
        <f t="shared" si="7"/>
      </c>
      <c r="L42" s="128">
        <f t="shared" si="8"/>
        <v>0</v>
      </c>
      <c r="M42" s="128" t="str">
        <f t="shared" si="9"/>
        <v>・・・</v>
      </c>
      <c r="N42" s="128">
        <f t="shared" si="10"/>
        <v>8.55</v>
      </c>
    </row>
    <row r="43" spans="6:14" ht="27" customHeight="1">
      <c r="F43" s="88" t="s">
        <v>52</v>
      </c>
      <c r="G43" s="88">
        <f t="shared" si="6"/>
        <v>0.92</v>
      </c>
      <c r="H43" s="88" t="str">
        <f t="shared" si="6"/>
        <v>÷</v>
      </c>
      <c r="I43" s="88">
        <f t="shared" si="6"/>
        <v>6.5</v>
      </c>
      <c r="J43" s="88" t="str">
        <f t="shared" si="6"/>
        <v>＝</v>
      </c>
      <c r="K43" s="128">
        <f t="shared" si="7"/>
      </c>
      <c r="L43" s="128">
        <f t="shared" si="8"/>
        <v>0.1</v>
      </c>
      <c r="M43" s="128" t="str">
        <f t="shared" si="9"/>
        <v>・・・</v>
      </c>
      <c r="N43" s="128">
        <f t="shared" si="10"/>
        <v>0.27</v>
      </c>
    </row>
    <row r="44" spans="6:14" ht="27" customHeight="1">
      <c r="F44" s="88" t="s">
        <v>53</v>
      </c>
      <c r="G44" s="88">
        <f t="shared" si="6"/>
        <v>2620</v>
      </c>
      <c r="H44" s="88" t="str">
        <f t="shared" si="6"/>
        <v>÷</v>
      </c>
      <c r="I44" s="88">
        <f t="shared" si="6"/>
        <v>8.3</v>
      </c>
      <c r="J44" s="88" t="str">
        <f t="shared" si="6"/>
        <v>＝</v>
      </c>
      <c r="K44" s="128">
        <f t="shared" si="7"/>
      </c>
      <c r="L44" s="128">
        <f t="shared" si="8"/>
        <v>315.6</v>
      </c>
      <c r="M44" s="128" t="str">
        <f t="shared" si="9"/>
        <v>・・・</v>
      </c>
      <c r="N44" s="128">
        <f t="shared" si="10"/>
        <v>0.5199999999995271</v>
      </c>
    </row>
    <row r="45" spans="6:14" ht="27" customHeight="1">
      <c r="F45" s="88" t="s">
        <v>54</v>
      </c>
      <c r="G45" s="88">
        <f t="shared" si="6"/>
        <v>670</v>
      </c>
      <c r="H45" s="88" t="str">
        <f t="shared" si="6"/>
        <v>÷</v>
      </c>
      <c r="I45" s="88">
        <f t="shared" si="6"/>
        <v>0.88</v>
      </c>
      <c r="J45" s="88" t="str">
        <f t="shared" si="6"/>
        <v>＝</v>
      </c>
      <c r="K45" s="128">
        <f t="shared" si="7"/>
      </c>
      <c r="L45" s="128">
        <f t="shared" si="8"/>
        <v>761.3</v>
      </c>
      <c r="M45" s="128" t="str">
        <f t="shared" si="9"/>
        <v>・・・</v>
      </c>
      <c r="N45" s="128">
        <f t="shared" si="10"/>
        <v>0.05600000000004002</v>
      </c>
    </row>
    <row r="46" spans="6:14" ht="27" customHeight="1">
      <c r="F46" s="88" t="s">
        <v>55</v>
      </c>
      <c r="G46" s="88">
        <f t="shared" si="6"/>
        <v>53.5</v>
      </c>
      <c r="H46" s="88" t="str">
        <f t="shared" si="6"/>
        <v>÷</v>
      </c>
      <c r="I46" s="88">
        <f t="shared" si="6"/>
        <v>3.2</v>
      </c>
      <c r="J46" s="88" t="str">
        <f t="shared" si="6"/>
        <v>＝</v>
      </c>
      <c r="K46" s="128">
        <f t="shared" si="7"/>
      </c>
      <c r="L46" s="128">
        <f t="shared" si="8"/>
        <v>16.7</v>
      </c>
      <c r="M46" s="128" t="str">
        <f t="shared" si="9"/>
        <v>・・・</v>
      </c>
      <c r="N46" s="128">
        <f t="shared" si="10"/>
        <v>0.060000000000002274</v>
      </c>
    </row>
    <row r="47" spans="6:14" ht="27" customHeight="1">
      <c r="F47" s="88" t="s">
        <v>56</v>
      </c>
      <c r="G47" s="88">
        <f t="shared" si="6"/>
        <v>118</v>
      </c>
      <c r="H47" s="88" t="str">
        <f t="shared" si="6"/>
        <v>÷</v>
      </c>
      <c r="I47" s="88">
        <f t="shared" si="6"/>
        <v>2.5</v>
      </c>
      <c r="J47" s="88" t="str">
        <f t="shared" si="6"/>
        <v>＝</v>
      </c>
      <c r="K47" s="128">
        <f t="shared" si="7"/>
        <v>47.2</v>
      </c>
      <c r="L47" s="128">
        <f t="shared" si="8"/>
      </c>
      <c r="M47" s="128">
        <f t="shared" si="9"/>
      </c>
      <c r="N47" s="128">
        <f t="shared" si="10"/>
      </c>
    </row>
  </sheetData>
  <sheetProtection password="E177" sheet="1" objects="1" scenarios="1"/>
  <mergeCells count="5">
    <mergeCell ref="A1:E1"/>
    <mergeCell ref="F26:O26"/>
    <mergeCell ref="F27:O27"/>
    <mergeCell ref="F1:O1"/>
    <mergeCell ref="F2:O2"/>
  </mergeCells>
  <hyperlinks>
    <hyperlink ref="Q1" location="算数小テスト一覧!A1" display="&gt;&gt;&gt;算数小テスト一覧に戻る"/>
  </hyperlink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="75" zoomScaleNormal="75" workbookViewId="0" topLeftCell="A1">
      <selection activeCell="M1" sqref="M1"/>
    </sheetView>
  </sheetViews>
  <sheetFormatPr defaultColWidth="9.00390625" defaultRowHeight="25.5" customHeight="1"/>
  <cols>
    <col min="1" max="3" width="5.125" style="12" customWidth="1"/>
    <col min="4" max="4" width="9.00390625" style="14" customWidth="1"/>
    <col min="5" max="5" width="6.25390625" style="13" customWidth="1"/>
    <col min="6" max="6" width="5.00390625" style="13" customWidth="1"/>
    <col min="7" max="7" width="6.25390625" style="13" customWidth="1"/>
    <col min="8" max="8" width="5.00390625" style="13" customWidth="1"/>
    <col min="9" max="9" width="18.00390625" style="13" customWidth="1"/>
    <col min="10" max="10" width="9.125" style="12" customWidth="1"/>
    <col min="11" max="12" width="9.00390625" style="12" customWidth="1"/>
    <col min="13" max="13" width="27.00390625" style="12" customWidth="1"/>
    <col min="14" max="16384" width="9.00390625" style="12" customWidth="1"/>
  </cols>
  <sheetData>
    <row r="1" spans="1:13" ht="25.5" customHeight="1">
      <c r="A1" s="146" t="s">
        <v>33</v>
      </c>
      <c r="B1" s="146"/>
      <c r="C1" s="147"/>
      <c r="D1" s="150" t="s">
        <v>113</v>
      </c>
      <c r="E1" s="151"/>
      <c r="F1" s="151"/>
      <c r="G1" s="151"/>
      <c r="H1" s="151"/>
      <c r="I1" s="151"/>
      <c r="J1" s="151"/>
      <c r="K1" s="151"/>
      <c r="M1" s="106" t="s">
        <v>313</v>
      </c>
    </row>
    <row r="2" spans="1:11" ht="25.5" customHeight="1">
      <c r="A2" s="20" t="s">
        <v>70</v>
      </c>
      <c r="B2" s="20" t="s">
        <v>35</v>
      </c>
      <c r="C2" s="20" t="s">
        <v>71</v>
      </c>
      <c r="D2" s="148" t="s">
        <v>4</v>
      </c>
      <c r="E2" s="149"/>
      <c r="F2" s="149"/>
      <c r="G2" s="149"/>
      <c r="H2" s="149"/>
      <c r="I2" s="149"/>
      <c r="J2" s="149"/>
      <c r="K2" s="149"/>
    </row>
    <row r="3" spans="1:9" ht="25.5" customHeight="1">
      <c r="A3" s="21">
        <f>RANDBETWEEN(1,99999)</f>
        <v>57743</v>
      </c>
      <c r="B3" s="21">
        <f>RANDBETWEEN(1,99999)</f>
        <v>86449</v>
      </c>
      <c r="C3" s="21">
        <f>RANDBETWEEN(0,1)</f>
        <v>0</v>
      </c>
      <c r="D3" s="15" t="s">
        <v>65</v>
      </c>
      <c r="E3" s="16">
        <f aca="true" t="shared" si="0" ref="E3:E12">$A3</f>
        <v>57743</v>
      </c>
      <c r="F3" s="13" t="s">
        <v>112</v>
      </c>
      <c r="G3" s="16">
        <f aca="true" t="shared" si="1" ref="G3:G12">$B3</f>
        <v>86449</v>
      </c>
      <c r="H3" s="13" t="s">
        <v>67</v>
      </c>
      <c r="I3" s="17"/>
    </row>
    <row r="4" spans="1:9" ht="25.5" customHeight="1">
      <c r="A4" s="21">
        <f>RANDBETWEEN(1,99999)</f>
        <v>48802</v>
      </c>
      <c r="B4" s="21">
        <f>RANDBETWEEN(1,99999)</f>
        <v>58374</v>
      </c>
      <c r="C4" s="21">
        <f>RANDBETWEEN(0,1)</f>
        <v>0</v>
      </c>
      <c r="D4" s="15" t="s">
        <v>10</v>
      </c>
      <c r="E4" s="16">
        <f t="shared" si="0"/>
        <v>48802</v>
      </c>
      <c r="F4" s="13" t="s">
        <v>112</v>
      </c>
      <c r="G4" s="16">
        <f t="shared" si="1"/>
        <v>58374</v>
      </c>
      <c r="H4" s="13" t="s">
        <v>67</v>
      </c>
      <c r="I4" s="17"/>
    </row>
    <row r="5" spans="1:9" ht="25.5" customHeight="1">
      <c r="A5" s="21">
        <f>RANDBETWEEN(1,99999)</f>
        <v>1770</v>
      </c>
      <c r="B5" s="21">
        <f>RANDBETWEEN(1,99999)</f>
        <v>47563</v>
      </c>
      <c r="C5" s="21">
        <f>RANDBETWEEN(0,1)</f>
        <v>0</v>
      </c>
      <c r="D5" s="15" t="s">
        <v>11</v>
      </c>
      <c r="E5" s="16">
        <f t="shared" si="0"/>
        <v>1770</v>
      </c>
      <c r="F5" s="13" t="s">
        <v>112</v>
      </c>
      <c r="G5" s="16">
        <f t="shared" si="1"/>
        <v>47563</v>
      </c>
      <c r="H5" s="13" t="s">
        <v>67</v>
      </c>
      <c r="I5" s="17"/>
    </row>
    <row r="6" spans="1:9" ht="25.5" customHeight="1">
      <c r="A6" s="21">
        <f>RANDBETWEEN(1,99999)</f>
        <v>42415</v>
      </c>
      <c r="B6" s="21">
        <f>RANDBETWEEN(1,99999)</f>
        <v>2957</v>
      </c>
      <c r="C6" s="21">
        <f>RANDBETWEEN(0,1)</f>
        <v>1</v>
      </c>
      <c r="D6" s="15" t="s">
        <v>12</v>
      </c>
      <c r="E6" s="16">
        <f t="shared" si="0"/>
        <v>42415</v>
      </c>
      <c r="F6" s="13" t="s">
        <v>112</v>
      </c>
      <c r="G6" s="16">
        <f t="shared" si="1"/>
        <v>2957</v>
      </c>
      <c r="H6" s="13" t="s">
        <v>67</v>
      </c>
      <c r="I6" s="17"/>
    </row>
    <row r="7" spans="1:9" ht="25.5" customHeight="1">
      <c r="A7" s="21">
        <f>RANDBETWEEN(1,99999)</f>
        <v>72253</v>
      </c>
      <c r="B7" s="21">
        <f>RANDBETWEEN(1,99999)</f>
        <v>53877</v>
      </c>
      <c r="C7" s="21">
        <f>RANDBETWEEN(0,1)</f>
        <v>0</v>
      </c>
      <c r="D7" s="15" t="s">
        <v>13</v>
      </c>
      <c r="E7" s="16">
        <f t="shared" si="0"/>
        <v>72253</v>
      </c>
      <c r="F7" s="13" t="s">
        <v>112</v>
      </c>
      <c r="G7" s="16">
        <f t="shared" si="1"/>
        <v>53877</v>
      </c>
      <c r="H7" s="13" t="s">
        <v>67</v>
      </c>
      <c r="I7" s="17"/>
    </row>
    <row r="8" spans="1:9" ht="25.5" customHeight="1">
      <c r="A8" s="21">
        <f>RANDBETWEEN(1,99999)</f>
        <v>60047</v>
      </c>
      <c r="B8" s="21">
        <f>RANDBETWEEN(1,99999)</f>
        <v>49005</v>
      </c>
      <c r="C8" s="21">
        <f>RANDBETWEEN(0,1)</f>
        <v>1</v>
      </c>
      <c r="D8" s="15" t="s">
        <v>14</v>
      </c>
      <c r="E8" s="16">
        <f t="shared" si="0"/>
        <v>60047</v>
      </c>
      <c r="F8" s="13" t="s">
        <v>112</v>
      </c>
      <c r="G8" s="16">
        <f t="shared" si="1"/>
        <v>49005</v>
      </c>
      <c r="H8" s="13" t="s">
        <v>67</v>
      </c>
      <c r="I8" s="17"/>
    </row>
    <row r="9" spans="1:9" ht="25.5" customHeight="1">
      <c r="A9" s="21">
        <f>RANDBETWEEN(1,99999)</f>
        <v>49459</v>
      </c>
      <c r="B9" s="21">
        <f>RANDBETWEEN(1,99999)</f>
        <v>49577</v>
      </c>
      <c r="C9" s="21">
        <f>RANDBETWEEN(0,1)</f>
        <v>0</v>
      </c>
      <c r="D9" s="15" t="s">
        <v>15</v>
      </c>
      <c r="E9" s="16">
        <f t="shared" si="0"/>
        <v>49459</v>
      </c>
      <c r="F9" s="13" t="s">
        <v>112</v>
      </c>
      <c r="G9" s="16">
        <f t="shared" si="1"/>
        <v>49577</v>
      </c>
      <c r="H9" s="13" t="s">
        <v>67</v>
      </c>
      <c r="I9" s="17"/>
    </row>
    <row r="10" spans="1:9" ht="25.5" customHeight="1">
      <c r="A10" s="21">
        <f>RANDBETWEEN(1,99999)</f>
        <v>1398</v>
      </c>
      <c r="B10" s="21">
        <f>RANDBETWEEN(1,99999)</f>
        <v>1177</v>
      </c>
      <c r="C10" s="21">
        <f>RANDBETWEEN(0,1)</f>
        <v>0</v>
      </c>
      <c r="D10" s="15" t="s">
        <v>16</v>
      </c>
      <c r="E10" s="16">
        <f t="shared" si="0"/>
        <v>1398</v>
      </c>
      <c r="F10" s="13" t="s">
        <v>112</v>
      </c>
      <c r="G10" s="16">
        <f t="shared" si="1"/>
        <v>1177</v>
      </c>
      <c r="H10" s="13" t="s">
        <v>67</v>
      </c>
      <c r="I10" s="17"/>
    </row>
    <row r="11" spans="1:9" ht="25.5" customHeight="1">
      <c r="A11" s="21">
        <f>RANDBETWEEN(1,99999)</f>
        <v>75988</v>
      </c>
      <c r="B11" s="21">
        <f>RANDBETWEEN(1,99999)</f>
        <v>76150</v>
      </c>
      <c r="C11" s="21">
        <f>RANDBETWEEN(0,1)</f>
        <v>1</v>
      </c>
      <c r="D11" s="15" t="s">
        <v>17</v>
      </c>
      <c r="E11" s="16">
        <f t="shared" si="0"/>
        <v>75988</v>
      </c>
      <c r="F11" s="13" t="s">
        <v>112</v>
      </c>
      <c r="G11" s="16">
        <f t="shared" si="1"/>
        <v>76150</v>
      </c>
      <c r="H11" s="13" t="s">
        <v>67</v>
      </c>
      <c r="I11" s="17"/>
    </row>
    <row r="12" spans="1:9" ht="25.5" customHeight="1">
      <c r="A12" s="21">
        <f>RANDBETWEEN(1,99999)</f>
        <v>26914</v>
      </c>
      <c r="B12" s="21">
        <f>RANDBETWEEN(1,99999)</f>
        <v>42933</v>
      </c>
      <c r="C12" s="21">
        <f>RANDBETWEEN(0,1)</f>
        <v>1</v>
      </c>
      <c r="D12" s="15" t="s">
        <v>18</v>
      </c>
      <c r="E12" s="16">
        <f t="shared" si="0"/>
        <v>26914</v>
      </c>
      <c r="F12" s="13" t="s">
        <v>112</v>
      </c>
      <c r="G12" s="16">
        <f t="shared" si="1"/>
        <v>42933</v>
      </c>
      <c r="H12" s="13" t="s">
        <v>67</v>
      </c>
      <c r="I12" s="17"/>
    </row>
    <row r="13" spans="1:9" ht="25.5" customHeight="1">
      <c r="A13" s="21">
        <f>RANDBETWEEN(1,99999)</f>
        <v>60258</v>
      </c>
      <c r="B13" s="21">
        <f>RANDBETWEEN(1,99999)</f>
        <v>69317</v>
      </c>
      <c r="C13" s="21">
        <f>RANDBETWEEN(0,1)</f>
        <v>0</v>
      </c>
      <c r="D13" s="15" t="s">
        <v>19</v>
      </c>
      <c r="E13" s="16">
        <f aca="true" t="shared" si="2" ref="E13:E22">IF(C13=1,A13,B13)</f>
        <v>69317</v>
      </c>
      <c r="F13" s="13" t="s">
        <v>112</v>
      </c>
      <c r="G13" s="16">
        <f aca="true" t="shared" si="3" ref="G13:G22">IF(C13=1,B13,A13)</f>
        <v>60258</v>
      </c>
      <c r="H13" s="13" t="s">
        <v>67</v>
      </c>
      <c r="I13" s="17"/>
    </row>
    <row r="14" spans="1:9" ht="25.5" customHeight="1">
      <c r="A14" s="21">
        <f>RANDBETWEEN(1,99999)</f>
        <v>58353</v>
      </c>
      <c r="B14" s="21">
        <f>RANDBETWEEN(1,99999)</f>
        <v>80669</v>
      </c>
      <c r="C14" s="21">
        <f>RANDBETWEEN(0,1)</f>
        <v>0</v>
      </c>
      <c r="D14" s="15" t="s">
        <v>20</v>
      </c>
      <c r="E14" s="16">
        <f t="shared" si="2"/>
        <v>80669</v>
      </c>
      <c r="F14" s="13" t="s">
        <v>112</v>
      </c>
      <c r="G14" s="16">
        <f t="shared" si="3"/>
        <v>58353</v>
      </c>
      <c r="H14" s="13" t="s">
        <v>67</v>
      </c>
      <c r="I14" s="17"/>
    </row>
    <row r="15" spans="1:9" ht="25.5" customHeight="1">
      <c r="A15" s="21">
        <f>RANDBETWEEN(1,99999)</f>
        <v>21123</v>
      </c>
      <c r="B15" s="21">
        <f>RANDBETWEEN(1,99999)</f>
        <v>7214</v>
      </c>
      <c r="C15" s="21">
        <f>RANDBETWEEN(0,1)</f>
        <v>0</v>
      </c>
      <c r="D15" s="15" t="s">
        <v>21</v>
      </c>
      <c r="E15" s="16">
        <f t="shared" si="2"/>
        <v>7214</v>
      </c>
      <c r="F15" s="13" t="s">
        <v>112</v>
      </c>
      <c r="G15" s="16">
        <f t="shared" si="3"/>
        <v>21123</v>
      </c>
      <c r="H15" s="13" t="s">
        <v>67</v>
      </c>
      <c r="I15" s="17"/>
    </row>
    <row r="16" spans="1:9" ht="25.5" customHeight="1">
      <c r="A16" s="21">
        <f>RANDBETWEEN(1,99999)</f>
        <v>76527</v>
      </c>
      <c r="B16" s="21">
        <f>RANDBETWEEN(1,99999)</f>
        <v>94950</v>
      </c>
      <c r="C16" s="21">
        <f>RANDBETWEEN(0,1)</f>
        <v>1</v>
      </c>
      <c r="D16" s="15" t="s">
        <v>22</v>
      </c>
      <c r="E16" s="16">
        <f t="shared" si="2"/>
        <v>76527</v>
      </c>
      <c r="F16" s="13" t="s">
        <v>112</v>
      </c>
      <c r="G16" s="16">
        <f t="shared" si="3"/>
        <v>94950</v>
      </c>
      <c r="H16" s="13" t="s">
        <v>67</v>
      </c>
      <c r="I16" s="17"/>
    </row>
    <row r="17" spans="1:9" ht="25.5" customHeight="1">
      <c r="A17" s="21">
        <f>RANDBETWEEN(1,99999)</f>
        <v>86986</v>
      </c>
      <c r="B17" s="21">
        <f>RANDBETWEEN(1,99999)</f>
        <v>38945</v>
      </c>
      <c r="C17" s="21">
        <f>RANDBETWEEN(0,1)</f>
        <v>0</v>
      </c>
      <c r="D17" s="15" t="s">
        <v>23</v>
      </c>
      <c r="E17" s="16">
        <f t="shared" si="2"/>
        <v>38945</v>
      </c>
      <c r="F17" s="13" t="s">
        <v>112</v>
      </c>
      <c r="G17" s="16">
        <f t="shared" si="3"/>
        <v>86986</v>
      </c>
      <c r="H17" s="13" t="s">
        <v>67</v>
      </c>
      <c r="I17" s="17"/>
    </row>
    <row r="18" spans="1:9" ht="25.5" customHeight="1">
      <c r="A18" s="21">
        <f>RANDBETWEEN(1,99999)</f>
        <v>94913</v>
      </c>
      <c r="B18" s="21">
        <f>RANDBETWEEN(1,99999)</f>
        <v>67369</v>
      </c>
      <c r="C18" s="21">
        <f>RANDBETWEEN(0,1)</f>
        <v>0</v>
      </c>
      <c r="D18" s="15" t="s">
        <v>24</v>
      </c>
      <c r="E18" s="16">
        <f t="shared" si="2"/>
        <v>67369</v>
      </c>
      <c r="F18" s="13" t="s">
        <v>112</v>
      </c>
      <c r="G18" s="16">
        <f t="shared" si="3"/>
        <v>94913</v>
      </c>
      <c r="H18" s="13" t="s">
        <v>67</v>
      </c>
      <c r="I18" s="17"/>
    </row>
    <row r="19" spans="1:9" ht="25.5" customHeight="1">
      <c r="A19" s="21">
        <f>RANDBETWEEN(1,99999)</f>
        <v>21494</v>
      </c>
      <c r="B19" s="21">
        <f>RANDBETWEEN(1,99999)</f>
        <v>58443</v>
      </c>
      <c r="C19" s="21">
        <f>RANDBETWEEN(0,1)</f>
        <v>0</v>
      </c>
      <c r="D19" s="15" t="s">
        <v>25</v>
      </c>
      <c r="E19" s="16">
        <f t="shared" si="2"/>
        <v>58443</v>
      </c>
      <c r="F19" s="13" t="s">
        <v>112</v>
      </c>
      <c r="G19" s="16">
        <f t="shared" si="3"/>
        <v>21494</v>
      </c>
      <c r="H19" s="13" t="s">
        <v>67</v>
      </c>
      <c r="I19" s="17"/>
    </row>
    <row r="20" spans="1:9" ht="25.5" customHeight="1">
      <c r="A20" s="21">
        <f>RANDBETWEEN(1,99999)</f>
        <v>58896</v>
      </c>
      <c r="B20" s="21">
        <f>RANDBETWEEN(1,99999)</f>
        <v>8978</v>
      </c>
      <c r="C20" s="21">
        <f>RANDBETWEEN(0,1)</f>
        <v>0</v>
      </c>
      <c r="D20" s="15" t="s">
        <v>26</v>
      </c>
      <c r="E20" s="16">
        <f t="shared" si="2"/>
        <v>8978</v>
      </c>
      <c r="F20" s="13" t="s">
        <v>112</v>
      </c>
      <c r="G20" s="16">
        <f t="shared" si="3"/>
        <v>58896</v>
      </c>
      <c r="H20" s="13" t="s">
        <v>67</v>
      </c>
      <c r="I20" s="17"/>
    </row>
    <row r="21" spans="1:9" ht="25.5" customHeight="1">
      <c r="A21" s="21">
        <f>RANDBETWEEN(1,99999)</f>
        <v>61722</v>
      </c>
      <c r="B21" s="21">
        <f>RANDBETWEEN(1,99999)</f>
        <v>12089</v>
      </c>
      <c r="C21" s="21">
        <f>RANDBETWEEN(0,1)</f>
        <v>1</v>
      </c>
      <c r="D21" s="15" t="s">
        <v>27</v>
      </c>
      <c r="E21" s="16">
        <f t="shared" si="2"/>
        <v>61722</v>
      </c>
      <c r="F21" s="13" t="s">
        <v>112</v>
      </c>
      <c r="G21" s="16">
        <f t="shared" si="3"/>
        <v>12089</v>
      </c>
      <c r="H21" s="13" t="s">
        <v>67</v>
      </c>
      <c r="I21" s="17"/>
    </row>
    <row r="22" spans="1:9" ht="25.5" customHeight="1">
      <c r="A22" s="21">
        <f>RANDBETWEEN(1,99999)</f>
        <v>30334</v>
      </c>
      <c r="B22" s="21">
        <f>RANDBETWEEN(1,99999)</f>
        <v>10551</v>
      </c>
      <c r="C22" s="21">
        <f>RANDBETWEEN(0,1)</f>
        <v>1</v>
      </c>
      <c r="D22" s="15" t="s">
        <v>28</v>
      </c>
      <c r="E22" s="16">
        <f t="shared" si="2"/>
        <v>30334</v>
      </c>
      <c r="F22" s="13" t="s">
        <v>112</v>
      </c>
      <c r="G22" s="16">
        <f t="shared" si="3"/>
        <v>10551</v>
      </c>
      <c r="H22" s="13" t="s">
        <v>67</v>
      </c>
      <c r="I22" s="17"/>
    </row>
    <row r="24" spans="8:10" ht="25.5" customHeight="1" thickBot="1">
      <c r="H24" s="18" t="s">
        <v>1</v>
      </c>
      <c r="I24" s="18"/>
      <c r="J24" s="19"/>
    </row>
    <row r="26" spans="4:11" ht="25.5" customHeight="1">
      <c r="D26" s="150" t="s">
        <v>113</v>
      </c>
      <c r="E26" s="151"/>
      <c r="F26" s="151"/>
      <c r="G26" s="151"/>
      <c r="H26" s="151"/>
      <c r="I26" s="151"/>
      <c r="J26" s="151"/>
      <c r="K26" s="151"/>
    </row>
    <row r="27" spans="4:11" ht="25.5" customHeight="1">
      <c r="D27" s="148" t="s">
        <v>4</v>
      </c>
      <c r="E27" s="149"/>
      <c r="F27" s="149"/>
      <c r="G27" s="149"/>
      <c r="H27" s="149"/>
      <c r="I27" s="149"/>
      <c r="J27" s="149"/>
      <c r="K27" s="149"/>
    </row>
    <row r="28" spans="4:9" ht="25.5" customHeight="1">
      <c r="D28" s="15" t="s">
        <v>65</v>
      </c>
      <c r="E28" s="16">
        <f aca="true" t="shared" si="4" ref="E28:E47">$E3</f>
        <v>57743</v>
      </c>
      <c r="F28" s="13" t="s">
        <v>112</v>
      </c>
      <c r="G28" s="16">
        <f aca="true" t="shared" si="5" ref="G28:G47">$G3</f>
        <v>86449</v>
      </c>
      <c r="H28" s="13" t="s">
        <v>67</v>
      </c>
      <c r="I28" s="38">
        <f aca="true" t="shared" si="6" ref="I28:I47">E28+G28</f>
        <v>144192</v>
      </c>
    </row>
    <row r="29" spans="4:9" ht="25.5" customHeight="1">
      <c r="D29" s="15" t="s">
        <v>68</v>
      </c>
      <c r="E29" s="16">
        <f t="shared" si="4"/>
        <v>48802</v>
      </c>
      <c r="F29" s="13" t="s">
        <v>112</v>
      </c>
      <c r="G29" s="16">
        <f t="shared" si="5"/>
        <v>58374</v>
      </c>
      <c r="H29" s="13" t="s">
        <v>67</v>
      </c>
      <c r="I29" s="38">
        <f t="shared" si="6"/>
        <v>107176</v>
      </c>
    </row>
    <row r="30" spans="4:9" ht="25.5" customHeight="1">
      <c r="D30" s="15" t="s">
        <v>11</v>
      </c>
      <c r="E30" s="16">
        <f t="shared" si="4"/>
        <v>1770</v>
      </c>
      <c r="F30" s="13" t="s">
        <v>112</v>
      </c>
      <c r="G30" s="16">
        <f t="shared" si="5"/>
        <v>47563</v>
      </c>
      <c r="H30" s="13" t="s">
        <v>67</v>
      </c>
      <c r="I30" s="38">
        <f t="shared" si="6"/>
        <v>49333</v>
      </c>
    </row>
    <row r="31" spans="4:9" ht="25.5" customHeight="1">
      <c r="D31" s="15" t="s">
        <v>12</v>
      </c>
      <c r="E31" s="16">
        <f t="shared" si="4"/>
        <v>42415</v>
      </c>
      <c r="F31" s="13" t="s">
        <v>112</v>
      </c>
      <c r="G31" s="16">
        <f t="shared" si="5"/>
        <v>2957</v>
      </c>
      <c r="H31" s="13" t="s">
        <v>67</v>
      </c>
      <c r="I31" s="38">
        <f t="shared" si="6"/>
        <v>45372</v>
      </c>
    </row>
    <row r="32" spans="4:9" ht="25.5" customHeight="1">
      <c r="D32" s="15" t="s">
        <v>13</v>
      </c>
      <c r="E32" s="16">
        <f t="shared" si="4"/>
        <v>72253</v>
      </c>
      <c r="F32" s="13" t="s">
        <v>112</v>
      </c>
      <c r="G32" s="16">
        <f t="shared" si="5"/>
        <v>53877</v>
      </c>
      <c r="H32" s="13" t="s">
        <v>67</v>
      </c>
      <c r="I32" s="38">
        <f t="shared" si="6"/>
        <v>126130</v>
      </c>
    </row>
    <row r="33" spans="4:9" ht="25.5" customHeight="1">
      <c r="D33" s="15" t="s">
        <v>14</v>
      </c>
      <c r="E33" s="16">
        <f t="shared" si="4"/>
        <v>60047</v>
      </c>
      <c r="F33" s="13" t="s">
        <v>112</v>
      </c>
      <c r="G33" s="16">
        <f t="shared" si="5"/>
        <v>49005</v>
      </c>
      <c r="H33" s="13" t="s">
        <v>67</v>
      </c>
      <c r="I33" s="38">
        <f t="shared" si="6"/>
        <v>109052</v>
      </c>
    </row>
    <row r="34" spans="4:9" ht="25.5" customHeight="1">
      <c r="D34" s="15" t="s">
        <v>15</v>
      </c>
      <c r="E34" s="16">
        <f t="shared" si="4"/>
        <v>49459</v>
      </c>
      <c r="F34" s="13" t="s">
        <v>112</v>
      </c>
      <c r="G34" s="16">
        <f t="shared" si="5"/>
        <v>49577</v>
      </c>
      <c r="H34" s="13" t="s">
        <v>67</v>
      </c>
      <c r="I34" s="38">
        <f t="shared" si="6"/>
        <v>99036</v>
      </c>
    </row>
    <row r="35" spans="4:9" ht="25.5" customHeight="1">
      <c r="D35" s="15" t="s">
        <v>16</v>
      </c>
      <c r="E35" s="16">
        <f t="shared" si="4"/>
        <v>1398</v>
      </c>
      <c r="F35" s="13" t="s">
        <v>112</v>
      </c>
      <c r="G35" s="16">
        <f t="shared" si="5"/>
        <v>1177</v>
      </c>
      <c r="H35" s="13" t="s">
        <v>67</v>
      </c>
      <c r="I35" s="38">
        <f t="shared" si="6"/>
        <v>2575</v>
      </c>
    </row>
    <row r="36" spans="4:9" ht="25.5" customHeight="1">
      <c r="D36" s="15" t="s">
        <v>17</v>
      </c>
      <c r="E36" s="16">
        <f t="shared" si="4"/>
        <v>75988</v>
      </c>
      <c r="F36" s="13" t="s">
        <v>112</v>
      </c>
      <c r="G36" s="16">
        <f t="shared" si="5"/>
        <v>76150</v>
      </c>
      <c r="H36" s="13" t="s">
        <v>67</v>
      </c>
      <c r="I36" s="38">
        <f t="shared" si="6"/>
        <v>152138</v>
      </c>
    </row>
    <row r="37" spans="4:9" ht="25.5" customHeight="1">
      <c r="D37" s="15" t="s">
        <v>18</v>
      </c>
      <c r="E37" s="16">
        <f t="shared" si="4"/>
        <v>26914</v>
      </c>
      <c r="F37" s="13" t="s">
        <v>112</v>
      </c>
      <c r="G37" s="16">
        <f t="shared" si="5"/>
        <v>42933</v>
      </c>
      <c r="H37" s="13" t="s">
        <v>67</v>
      </c>
      <c r="I37" s="38">
        <f t="shared" si="6"/>
        <v>69847</v>
      </c>
    </row>
    <row r="38" spans="4:9" ht="25.5" customHeight="1">
      <c r="D38" s="15" t="s">
        <v>19</v>
      </c>
      <c r="E38" s="16">
        <f t="shared" si="4"/>
        <v>69317</v>
      </c>
      <c r="F38" s="13" t="s">
        <v>112</v>
      </c>
      <c r="G38" s="16">
        <f t="shared" si="5"/>
        <v>60258</v>
      </c>
      <c r="H38" s="13" t="s">
        <v>67</v>
      </c>
      <c r="I38" s="38">
        <f t="shared" si="6"/>
        <v>129575</v>
      </c>
    </row>
    <row r="39" spans="4:9" ht="25.5" customHeight="1">
      <c r="D39" s="15" t="s">
        <v>20</v>
      </c>
      <c r="E39" s="16">
        <f t="shared" si="4"/>
        <v>80669</v>
      </c>
      <c r="F39" s="13" t="s">
        <v>112</v>
      </c>
      <c r="G39" s="16">
        <f t="shared" si="5"/>
        <v>58353</v>
      </c>
      <c r="H39" s="13" t="s">
        <v>67</v>
      </c>
      <c r="I39" s="38">
        <f t="shared" si="6"/>
        <v>139022</v>
      </c>
    </row>
    <row r="40" spans="4:9" ht="25.5" customHeight="1">
      <c r="D40" s="15" t="s">
        <v>21</v>
      </c>
      <c r="E40" s="16">
        <f t="shared" si="4"/>
        <v>7214</v>
      </c>
      <c r="F40" s="13" t="s">
        <v>112</v>
      </c>
      <c r="G40" s="16">
        <f t="shared" si="5"/>
        <v>21123</v>
      </c>
      <c r="H40" s="13" t="s">
        <v>67</v>
      </c>
      <c r="I40" s="38">
        <f t="shared" si="6"/>
        <v>28337</v>
      </c>
    </row>
    <row r="41" spans="4:9" ht="25.5" customHeight="1">
      <c r="D41" s="15" t="s">
        <v>22</v>
      </c>
      <c r="E41" s="16">
        <f t="shared" si="4"/>
        <v>76527</v>
      </c>
      <c r="F41" s="13" t="s">
        <v>112</v>
      </c>
      <c r="G41" s="16">
        <f t="shared" si="5"/>
        <v>94950</v>
      </c>
      <c r="H41" s="13" t="s">
        <v>67</v>
      </c>
      <c r="I41" s="38">
        <f t="shared" si="6"/>
        <v>171477</v>
      </c>
    </row>
    <row r="42" spans="4:9" ht="25.5" customHeight="1">
      <c r="D42" s="15" t="s">
        <v>23</v>
      </c>
      <c r="E42" s="16">
        <f t="shared" si="4"/>
        <v>38945</v>
      </c>
      <c r="F42" s="13" t="s">
        <v>112</v>
      </c>
      <c r="G42" s="16">
        <f t="shared" si="5"/>
        <v>86986</v>
      </c>
      <c r="H42" s="13" t="s">
        <v>67</v>
      </c>
      <c r="I42" s="38">
        <f t="shared" si="6"/>
        <v>125931</v>
      </c>
    </row>
    <row r="43" spans="4:9" ht="25.5" customHeight="1">
      <c r="D43" s="15" t="s">
        <v>24</v>
      </c>
      <c r="E43" s="16">
        <f t="shared" si="4"/>
        <v>67369</v>
      </c>
      <c r="F43" s="13" t="s">
        <v>112</v>
      </c>
      <c r="G43" s="16">
        <f t="shared" si="5"/>
        <v>94913</v>
      </c>
      <c r="H43" s="13" t="s">
        <v>67</v>
      </c>
      <c r="I43" s="38">
        <f t="shared" si="6"/>
        <v>162282</v>
      </c>
    </row>
    <row r="44" spans="4:9" ht="25.5" customHeight="1">
      <c r="D44" s="15" t="s">
        <v>25</v>
      </c>
      <c r="E44" s="16">
        <f t="shared" si="4"/>
        <v>58443</v>
      </c>
      <c r="F44" s="13" t="s">
        <v>112</v>
      </c>
      <c r="G44" s="16">
        <f t="shared" si="5"/>
        <v>21494</v>
      </c>
      <c r="H44" s="13" t="s">
        <v>67</v>
      </c>
      <c r="I44" s="38">
        <f t="shared" si="6"/>
        <v>79937</v>
      </c>
    </row>
    <row r="45" spans="4:9" ht="25.5" customHeight="1">
      <c r="D45" s="15" t="s">
        <v>26</v>
      </c>
      <c r="E45" s="16">
        <f t="shared" si="4"/>
        <v>8978</v>
      </c>
      <c r="F45" s="13" t="s">
        <v>112</v>
      </c>
      <c r="G45" s="16">
        <f t="shared" si="5"/>
        <v>58896</v>
      </c>
      <c r="H45" s="13" t="s">
        <v>67</v>
      </c>
      <c r="I45" s="38">
        <f t="shared" si="6"/>
        <v>67874</v>
      </c>
    </row>
    <row r="46" spans="4:9" ht="25.5" customHeight="1">
      <c r="D46" s="15" t="s">
        <v>27</v>
      </c>
      <c r="E46" s="16">
        <f t="shared" si="4"/>
        <v>61722</v>
      </c>
      <c r="F46" s="13" t="s">
        <v>112</v>
      </c>
      <c r="G46" s="16">
        <f t="shared" si="5"/>
        <v>12089</v>
      </c>
      <c r="H46" s="13" t="s">
        <v>67</v>
      </c>
      <c r="I46" s="38">
        <f t="shared" si="6"/>
        <v>73811</v>
      </c>
    </row>
    <row r="47" spans="4:9" ht="25.5" customHeight="1">
      <c r="D47" s="15" t="s">
        <v>28</v>
      </c>
      <c r="E47" s="16">
        <f t="shared" si="4"/>
        <v>30334</v>
      </c>
      <c r="F47" s="13" t="s">
        <v>112</v>
      </c>
      <c r="G47" s="16">
        <f t="shared" si="5"/>
        <v>10551</v>
      </c>
      <c r="H47" s="13" t="s">
        <v>67</v>
      </c>
      <c r="I47" s="38">
        <f t="shared" si="6"/>
        <v>40885</v>
      </c>
    </row>
    <row r="49" spans="8:9" ht="25.5" customHeight="1">
      <c r="H49" s="12"/>
      <c r="I49" s="12"/>
    </row>
  </sheetData>
  <sheetProtection password="E177" sheet="1" objects="1" scenarios="1"/>
  <mergeCells count="5">
    <mergeCell ref="A1:C1"/>
    <mergeCell ref="D27:K27"/>
    <mergeCell ref="D1:K1"/>
    <mergeCell ref="D2:K2"/>
    <mergeCell ref="D26:K26"/>
  </mergeCells>
  <hyperlinks>
    <hyperlink ref="M1" location="算数小テスト一覧!A1" display="→算数小テスト一覧に戻る"/>
  </hyperlinks>
  <printOptions/>
  <pageMargins left="0.3937007874015748" right="0.3937007874015748" top="0.5905511811023623" bottom="0.5905511811023623" header="0.11811023622047245" footer="0.11811023622047245"/>
  <pageSetup fitToHeight="0" horizontalDpi="600" verticalDpi="600" orientation="portrait" paperSize="13" r:id="rId1"/>
  <rowBreaks count="1" manualBreakCount="1">
    <brk id="25" min="3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X47"/>
  <sheetViews>
    <sheetView zoomScale="75" zoomScaleNormal="75" workbookViewId="0" topLeftCell="A1">
      <selection activeCell="Q1" sqref="Q1"/>
    </sheetView>
  </sheetViews>
  <sheetFormatPr defaultColWidth="9.00390625" defaultRowHeight="27" customHeight="1"/>
  <cols>
    <col min="1" max="5" width="2.875" style="127" customWidth="1"/>
    <col min="6" max="6" width="9.00390625" style="127" customWidth="1"/>
    <col min="7" max="7" width="10.00390625" style="88" customWidth="1"/>
    <col min="8" max="8" width="5.00390625" style="88" customWidth="1"/>
    <col min="9" max="9" width="10.00390625" style="88" customWidth="1"/>
    <col min="10" max="10" width="5.00390625" style="88" customWidth="1"/>
    <col min="11" max="11" width="6.75390625" style="88" customWidth="1"/>
    <col min="12" max="12" width="7.75390625" style="88" customWidth="1"/>
    <col min="13" max="13" width="4.875" style="88" customWidth="1"/>
    <col min="14" max="14" width="7.75390625" style="127" customWidth="1"/>
    <col min="15" max="15" width="9.125" style="127" customWidth="1"/>
    <col min="16" max="16" width="9.00390625" style="127" customWidth="1"/>
    <col min="17" max="17" width="27.00390625" style="127" customWidth="1"/>
    <col min="18" max="19" width="9.125" style="127" bestFit="1" customWidth="1"/>
    <col min="20" max="20" width="9.75390625" style="127" bestFit="1" customWidth="1"/>
    <col min="21" max="21" width="9.125" style="127" bestFit="1" customWidth="1"/>
    <col min="22" max="22" width="9.75390625" style="127" bestFit="1" customWidth="1"/>
    <col min="23" max="23" width="9.75390625" style="127" customWidth="1"/>
    <col min="24" max="24" width="9.125" style="127" bestFit="1" customWidth="1"/>
    <col min="25" max="16384" width="9.00390625" style="127" customWidth="1"/>
  </cols>
  <sheetData>
    <row r="1" spans="1:19" ht="27" customHeight="1">
      <c r="A1" s="139" t="s">
        <v>98</v>
      </c>
      <c r="B1" s="139"/>
      <c r="C1" s="139"/>
      <c r="D1" s="139"/>
      <c r="E1" s="139"/>
      <c r="F1" s="140" t="s">
        <v>391</v>
      </c>
      <c r="G1" s="140"/>
      <c r="H1" s="140"/>
      <c r="I1" s="140"/>
      <c r="J1" s="140"/>
      <c r="K1" s="140"/>
      <c r="L1" s="140"/>
      <c r="M1" s="140"/>
      <c r="N1" s="140"/>
      <c r="O1" s="140"/>
      <c r="Q1" s="126" t="s">
        <v>313</v>
      </c>
      <c r="S1" s="88"/>
    </row>
    <row r="2" spans="6:24" ht="27" customHeight="1">
      <c r="F2" s="143" t="s">
        <v>390</v>
      </c>
      <c r="G2" s="143"/>
      <c r="H2" s="143"/>
      <c r="I2" s="143"/>
      <c r="J2" s="143"/>
      <c r="K2" s="143"/>
      <c r="L2" s="143"/>
      <c r="M2" s="143"/>
      <c r="N2" s="143"/>
      <c r="O2" s="143"/>
      <c r="R2" s="136" t="s">
        <v>392</v>
      </c>
      <c r="S2" s="136" t="s">
        <v>393</v>
      </c>
      <c r="T2" s="136" t="s">
        <v>394</v>
      </c>
      <c r="U2" s="136" t="s">
        <v>395</v>
      </c>
      <c r="V2" s="136" t="s">
        <v>396</v>
      </c>
      <c r="W2" s="136" t="s">
        <v>397</v>
      </c>
      <c r="X2" s="136" t="s">
        <v>398</v>
      </c>
    </row>
    <row r="3" spans="6:24" ht="27" customHeight="1">
      <c r="F3" s="88" t="s">
        <v>57</v>
      </c>
      <c r="G3" s="88">
        <f aca="true" t="shared" si="0" ref="G3:G22">S3</f>
        <v>1080</v>
      </c>
      <c r="H3" s="88" t="s">
        <v>176</v>
      </c>
      <c r="I3" s="88">
        <f aca="true" t="shared" si="1" ref="I3:I22">R3</f>
        <v>0.38</v>
      </c>
      <c r="J3" s="88" t="s">
        <v>7</v>
      </c>
      <c r="K3" s="128"/>
      <c r="L3" s="128"/>
      <c r="M3" s="128"/>
      <c r="N3" s="130"/>
      <c r="R3" s="137">
        <f>RANDBETWEEN(1,99)/10^RANDBETWEEN(0,2)</f>
        <v>0.38</v>
      </c>
      <c r="S3" s="137">
        <f>RANDBETWEEN(1,999)/10^RANDBETWEEN(-1,2)</f>
        <v>1080</v>
      </c>
      <c r="T3" s="137">
        <f aca="true" t="shared" si="2" ref="T3:T22">S3/R3</f>
        <v>2842.1052631578946</v>
      </c>
      <c r="U3" s="137">
        <f>ROUNDDOWN(T3,2)</f>
        <v>2842.1</v>
      </c>
      <c r="V3" s="137">
        <f>ROUND(T3,1)</f>
        <v>2842.1</v>
      </c>
      <c r="W3" s="137">
        <f>ROUNDDOWN(T3,1)</f>
        <v>2842.1</v>
      </c>
      <c r="X3" s="137">
        <f>S3-W3*R3</f>
        <v>0.0019999999999527063</v>
      </c>
    </row>
    <row r="4" spans="6:24" ht="27" customHeight="1">
      <c r="F4" s="88" t="s">
        <v>38</v>
      </c>
      <c r="G4" s="88">
        <f t="shared" si="0"/>
        <v>702</v>
      </c>
      <c r="H4" s="88" t="s">
        <v>176</v>
      </c>
      <c r="I4" s="88">
        <f t="shared" si="1"/>
        <v>0.79</v>
      </c>
      <c r="J4" s="88" t="s">
        <v>7</v>
      </c>
      <c r="K4" s="128"/>
      <c r="L4" s="128"/>
      <c r="M4" s="128"/>
      <c r="N4" s="130"/>
      <c r="R4" s="137">
        <f>RANDBETWEEN(1,99)/10^RANDBETWEEN(0,2)</f>
        <v>0.79</v>
      </c>
      <c r="S4" s="137">
        <f>RANDBETWEEN(1,999)/10^RANDBETWEEN(-1,2)</f>
        <v>702</v>
      </c>
      <c r="T4" s="137">
        <f t="shared" si="2"/>
        <v>888.6075949367088</v>
      </c>
      <c r="U4" s="137">
        <f aca="true" t="shared" si="3" ref="U4:U22">ROUNDDOWN(T4,2)</f>
        <v>888.6</v>
      </c>
      <c r="V4" s="137">
        <f aca="true" t="shared" si="4" ref="V4:V22">ROUND(T4,1)</f>
        <v>888.6</v>
      </c>
      <c r="W4" s="137">
        <f aca="true" t="shared" si="5" ref="W4:W22">ROUNDDOWN(T4,1)</f>
        <v>888.6</v>
      </c>
      <c r="X4" s="137">
        <f aca="true" t="shared" si="6" ref="X4:X22">S4-W4*R4</f>
        <v>0.005999999999971806</v>
      </c>
    </row>
    <row r="5" spans="6:24" ht="27" customHeight="1">
      <c r="F5" s="88" t="s">
        <v>39</v>
      </c>
      <c r="G5" s="88">
        <f t="shared" si="0"/>
        <v>8.63</v>
      </c>
      <c r="H5" s="88" t="s">
        <v>176</v>
      </c>
      <c r="I5" s="88">
        <f t="shared" si="1"/>
        <v>46</v>
      </c>
      <c r="J5" s="88" t="s">
        <v>7</v>
      </c>
      <c r="K5" s="128"/>
      <c r="L5" s="128"/>
      <c r="M5" s="128"/>
      <c r="N5" s="130"/>
      <c r="R5" s="137">
        <f>RANDBETWEEN(1,99)/10^RANDBETWEEN(0,2)</f>
        <v>46</v>
      </c>
      <c r="S5" s="137">
        <f>RANDBETWEEN(1,999)/10^RANDBETWEEN(-1,2)</f>
        <v>8.63</v>
      </c>
      <c r="T5" s="137">
        <f t="shared" si="2"/>
        <v>0.18760869565217392</v>
      </c>
      <c r="U5" s="137">
        <f t="shared" si="3"/>
        <v>0.18</v>
      </c>
      <c r="V5" s="137">
        <f t="shared" si="4"/>
        <v>0.2</v>
      </c>
      <c r="W5" s="137">
        <f t="shared" si="5"/>
        <v>0.1</v>
      </c>
      <c r="X5" s="137">
        <f t="shared" si="6"/>
        <v>4.03</v>
      </c>
    </row>
    <row r="6" spans="6:24" ht="27" customHeight="1">
      <c r="F6" s="88" t="s">
        <v>40</v>
      </c>
      <c r="G6" s="88">
        <f t="shared" si="0"/>
        <v>9890</v>
      </c>
      <c r="H6" s="88" t="s">
        <v>176</v>
      </c>
      <c r="I6" s="88">
        <f t="shared" si="1"/>
        <v>0.91</v>
      </c>
      <c r="J6" s="88" t="s">
        <v>7</v>
      </c>
      <c r="K6" s="128"/>
      <c r="L6" s="128"/>
      <c r="M6" s="128"/>
      <c r="N6" s="130"/>
      <c r="R6" s="137">
        <f>RANDBETWEEN(1,99)/10^RANDBETWEEN(0,2)</f>
        <v>0.91</v>
      </c>
      <c r="S6" s="137">
        <f>RANDBETWEEN(1,999)/10^RANDBETWEEN(-1,2)</f>
        <v>9890</v>
      </c>
      <c r="T6" s="137">
        <f t="shared" si="2"/>
        <v>10868.131868131868</v>
      </c>
      <c r="U6" s="137">
        <f t="shared" si="3"/>
        <v>10868.13</v>
      </c>
      <c r="V6" s="137">
        <f t="shared" si="4"/>
        <v>10868.1</v>
      </c>
      <c r="W6" s="137">
        <f t="shared" si="5"/>
        <v>10868.1</v>
      </c>
      <c r="X6" s="137">
        <f t="shared" si="6"/>
        <v>0.02899999999863212</v>
      </c>
    </row>
    <row r="7" spans="6:24" ht="27" customHeight="1">
      <c r="F7" s="88" t="s">
        <v>41</v>
      </c>
      <c r="G7" s="88">
        <f t="shared" si="0"/>
        <v>22.9</v>
      </c>
      <c r="H7" s="88" t="s">
        <v>176</v>
      </c>
      <c r="I7" s="88">
        <f t="shared" si="1"/>
        <v>79</v>
      </c>
      <c r="J7" s="88" t="s">
        <v>7</v>
      </c>
      <c r="K7" s="128"/>
      <c r="L7" s="128"/>
      <c r="M7" s="128"/>
      <c r="N7" s="130"/>
      <c r="R7" s="137">
        <f>RANDBETWEEN(1,99)/10^RANDBETWEEN(0,2)</f>
        <v>79</v>
      </c>
      <c r="S7" s="137">
        <f>RANDBETWEEN(1,999)/10^RANDBETWEEN(-1,2)</f>
        <v>22.9</v>
      </c>
      <c r="T7" s="137">
        <f t="shared" si="2"/>
        <v>0.289873417721519</v>
      </c>
      <c r="U7" s="137">
        <f t="shared" si="3"/>
        <v>0.28</v>
      </c>
      <c r="V7" s="137">
        <f t="shared" si="4"/>
        <v>0.3</v>
      </c>
      <c r="W7" s="137">
        <f t="shared" si="5"/>
        <v>0.2</v>
      </c>
      <c r="X7" s="137">
        <f t="shared" si="6"/>
        <v>7.099999999999998</v>
      </c>
    </row>
    <row r="8" spans="6:24" ht="27" customHeight="1">
      <c r="F8" s="88" t="s">
        <v>42</v>
      </c>
      <c r="G8" s="88">
        <f t="shared" si="0"/>
        <v>191</v>
      </c>
      <c r="H8" s="88" t="s">
        <v>176</v>
      </c>
      <c r="I8" s="88">
        <f t="shared" si="1"/>
        <v>55</v>
      </c>
      <c r="J8" s="88" t="s">
        <v>7</v>
      </c>
      <c r="K8" s="128"/>
      <c r="L8" s="128"/>
      <c r="M8" s="128"/>
      <c r="N8" s="130"/>
      <c r="R8" s="137">
        <f>RANDBETWEEN(1,99)/10^RANDBETWEEN(0,2)</f>
        <v>55</v>
      </c>
      <c r="S8" s="137">
        <f>RANDBETWEEN(1,999)/10^RANDBETWEEN(-1,2)</f>
        <v>191</v>
      </c>
      <c r="T8" s="137">
        <f t="shared" si="2"/>
        <v>3.4727272727272727</v>
      </c>
      <c r="U8" s="137">
        <f t="shared" si="3"/>
        <v>3.47</v>
      </c>
      <c r="V8" s="137">
        <f t="shared" si="4"/>
        <v>3.5</v>
      </c>
      <c r="W8" s="137">
        <f t="shared" si="5"/>
        <v>3.4</v>
      </c>
      <c r="X8" s="137">
        <f t="shared" si="6"/>
        <v>4</v>
      </c>
    </row>
    <row r="9" spans="6:24" ht="27" customHeight="1">
      <c r="F9" s="88" t="s">
        <v>43</v>
      </c>
      <c r="G9" s="88">
        <f t="shared" si="0"/>
        <v>8140</v>
      </c>
      <c r="H9" s="88" t="s">
        <v>176</v>
      </c>
      <c r="I9" s="88">
        <f t="shared" si="1"/>
        <v>1.4</v>
      </c>
      <c r="J9" s="88" t="s">
        <v>7</v>
      </c>
      <c r="K9" s="128"/>
      <c r="L9" s="128"/>
      <c r="M9" s="128"/>
      <c r="N9" s="130"/>
      <c r="R9" s="137">
        <f>RANDBETWEEN(1,99)/10^RANDBETWEEN(0,2)</f>
        <v>1.4</v>
      </c>
      <c r="S9" s="137">
        <f>RANDBETWEEN(1,999)/10^RANDBETWEEN(-1,2)</f>
        <v>8140</v>
      </c>
      <c r="T9" s="137">
        <f t="shared" si="2"/>
        <v>5814.285714285715</v>
      </c>
      <c r="U9" s="137">
        <f t="shared" si="3"/>
        <v>5814.28</v>
      </c>
      <c r="V9" s="137">
        <f t="shared" si="4"/>
        <v>5814.3</v>
      </c>
      <c r="W9" s="137">
        <f t="shared" si="5"/>
        <v>5814.2</v>
      </c>
      <c r="X9" s="137">
        <f t="shared" si="6"/>
        <v>0.12000000000080036</v>
      </c>
    </row>
    <row r="10" spans="6:24" ht="27" customHeight="1">
      <c r="F10" s="88" t="s">
        <v>44</v>
      </c>
      <c r="G10" s="88">
        <f t="shared" si="0"/>
        <v>1490</v>
      </c>
      <c r="H10" s="88" t="s">
        <v>176</v>
      </c>
      <c r="I10" s="88">
        <f t="shared" si="1"/>
        <v>3.3</v>
      </c>
      <c r="J10" s="88" t="s">
        <v>7</v>
      </c>
      <c r="K10" s="128"/>
      <c r="L10" s="128"/>
      <c r="M10" s="128"/>
      <c r="N10" s="130"/>
      <c r="R10" s="137">
        <f>RANDBETWEEN(1,99)/10^RANDBETWEEN(0,2)</f>
        <v>3.3</v>
      </c>
      <c r="S10" s="137">
        <f>RANDBETWEEN(1,999)/10^RANDBETWEEN(-1,2)</f>
        <v>1490</v>
      </c>
      <c r="T10" s="137">
        <f t="shared" si="2"/>
        <v>451.51515151515156</v>
      </c>
      <c r="U10" s="137">
        <f t="shared" si="3"/>
        <v>451.51</v>
      </c>
      <c r="V10" s="137">
        <f t="shared" si="4"/>
        <v>451.5</v>
      </c>
      <c r="W10" s="137">
        <f t="shared" si="5"/>
        <v>451.5</v>
      </c>
      <c r="X10" s="137">
        <f t="shared" si="6"/>
        <v>0.0500000000001819</v>
      </c>
    </row>
    <row r="11" spans="6:24" ht="27" customHeight="1">
      <c r="F11" s="88" t="s">
        <v>45</v>
      </c>
      <c r="G11" s="88">
        <f t="shared" si="0"/>
        <v>48.3</v>
      </c>
      <c r="H11" s="88" t="s">
        <v>176</v>
      </c>
      <c r="I11" s="88">
        <f t="shared" si="1"/>
        <v>45</v>
      </c>
      <c r="J11" s="88" t="s">
        <v>7</v>
      </c>
      <c r="K11" s="128"/>
      <c r="L11" s="128"/>
      <c r="M11" s="128"/>
      <c r="N11" s="130"/>
      <c r="R11" s="137">
        <f>RANDBETWEEN(1,99)/10^RANDBETWEEN(0,2)</f>
        <v>45</v>
      </c>
      <c r="S11" s="137">
        <f>RANDBETWEEN(1,999)/10^RANDBETWEEN(-1,2)</f>
        <v>48.3</v>
      </c>
      <c r="T11" s="137">
        <f t="shared" si="2"/>
        <v>1.0733333333333333</v>
      </c>
      <c r="U11" s="137">
        <f t="shared" si="3"/>
        <v>1.07</v>
      </c>
      <c r="V11" s="137">
        <f t="shared" si="4"/>
        <v>1.1</v>
      </c>
      <c r="W11" s="137">
        <f t="shared" si="5"/>
        <v>1</v>
      </c>
      <c r="X11" s="137">
        <f t="shared" si="6"/>
        <v>3.299999999999997</v>
      </c>
    </row>
    <row r="12" spans="6:24" ht="27" customHeight="1">
      <c r="F12" s="88" t="s">
        <v>46</v>
      </c>
      <c r="G12" s="88">
        <f t="shared" si="0"/>
        <v>738</v>
      </c>
      <c r="H12" s="88" t="s">
        <v>176</v>
      </c>
      <c r="I12" s="88">
        <f t="shared" si="1"/>
        <v>0.7</v>
      </c>
      <c r="J12" s="88" t="s">
        <v>7</v>
      </c>
      <c r="K12" s="128"/>
      <c r="L12" s="128"/>
      <c r="M12" s="128"/>
      <c r="N12" s="130"/>
      <c r="R12" s="137">
        <f>RANDBETWEEN(1,99)/10^RANDBETWEEN(0,2)</f>
        <v>0.7</v>
      </c>
      <c r="S12" s="137">
        <f>RANDBETWEEN(1,999)/10^RANDBETWEEN(-1,2)</f>
        <v>738</v>
      </c>
      <c r="T12" s="137">
        <f t="shared" si="2"/>
        <v>1054.2857142857144</v>
      </c>
      <c r="U12" s="137">
        <f t="shared" si="3"/>
        <v>1054.28</v>
      </c>
      <c r="V12" s="137">
        <f t="shared" si="4"/>
        <v>1054.3</v>
      </c>
      <c r="W12" s="137">
        <f t="shared" si="5"/>
        <v>1054.2</v>
      </c>
      <c r="X12" s="137">
        <f t="shared" si="6"/>
        <v>0.06000000000005912</v>
      </c>
    </row>
    <row r="13" spans="6:24" ht="27" customHeight="1">
      <c r="F13" s="88" t="s">
        <v>47</v>
      </c>
      <c r="G13" s="88">
        <f t="shared" si="0"/>
        <v>9.24</v>
      </c>
      <c r="H13" s="88" t="s">
        <v>176</v>
      </c>
      <c r="I13" s="88">
        <f t="shared" si="1"/>
        <v>0.11</v>
      </c>
      <c r="J13" s="88" t="s">
        <v>7</v>
      </c>
      <c r="K13" s="128"/>
      <c r="L13" s="128"/>
      <c r="M13" s="128"/>
      <c r="N13" s="130"/>
      <c r="R13" s="137">
        <f>RANDBETWEEN(1,99)/10^RANDBETWEEN(0,2)</f>
        <v>0.11</v>
      </c>
      <c r="S13" s="137">
        <f>RANDBETWEEN(1,999)/10^RANDBETWEEN(-1,2)</f>
        <v>9.24</v>
      </c>
      <c r="T13" s="137">
        <f t="shared" si="2"/>
        <v>84</v>
      </c>
      <c r="U13" s="137">
        <f t="shared" si="3"/>
        <v>84</v>
      </c>
      <c r="V13" s="137">
        <f t="shared" si="4"/>
        <v>84</v>
      </c>
      <c r="W13" s="137">
        <f t="shared" si="5"/>
        <v>84</v>
      </c>
      <c r="X13" s="137">
        <f t="shared" si="6"/>
        <v>0</v>
      </c>
    </row>
    <row r="14" spans="6:24" ht="27" customHeight="1">
      <c r="F14" s="88" t="s">
        <v>48</v>
      </c>
      <c r="G14" s="88">
        <f t="shared" si="0"/>
        <v>4.96</v>
      </c>
      <c r="H14" s="88" t="s">
        <v>176</v>
      </c>
      <c r="I14" s="88">
        <f t="shared" si="1"/>
        <v>8.6</v>
      </c>
      <c r="J14" s="88" t="s">
        <v>7</v>
      </c>
      <c r="K14" s="128"/>
      <c r="L14" s="128"/>
      <c r="M14" s="128"/>
      <c r="N14" s="130"/>
      <c r="R14" s="137">
        <f>RANDBETWEEN(1,99)/10^RANDBETWEEN(0,2)</f>
        <v>8.6</v>
      </c>
      <c r="S14" s="137">
        <f>RANDBETWEEN(1,999)/10^RANDBETWEEN(-1,2)</f>
        <v>4.96</v>
      </c>
      <c r="T14" s="137">
        <f t="shared" si="2"/>
        <v>0.5767441860465117</v>
      </c>
      <c r="U14" s="137">
        <f t="shared" si="3"/>
        <v>0.57</v>
      </c>
      <c r="V14" s="137">
        <f t="shared" si="4"/>
        <v>0.6</v>
      </c>
      <c r="W14" s="137">
        <f t="shared" si="5"/>
        <v>0.5</v>
      </c>
      <c r="X14" s="137">
        <f t="shared" si="6"/>
        <v>0.6600000000000001</v>
      </c>
    </row>
    <row r="15" spans="6:24" ht="27" customHeight="1">
      <c r="F15" s="88" t="s">
        <v>49</v>
      </c>
      <c r="G15" s="88">
        <f t="shared" si="0"/>
        <v>68.4</v>
      </c>
      <c r="H15" s="88" t="s">
        <v>176</v>
      </c>
      <c r="I15" s="88">
        <f t="shared" si="1"/>
        <v>0.37</v>
      </c>
      <c r="J15" s="88" t="s">
        <v>7</v>
      </c>
      <c r="K15" s="128"/>
      <c r="L15" s="128"/>
      <c r="M15" s="128"/>
      <c r="N15" s="130"/>
      <c r="R15" s="137">
        <f>RANDBETWEEN(1,99)/10^RANDBETWEEN(0,2)</f>
        <v>0.37</v>
      </c>
      <c r="S15" s="137">
        <f>RANDBETWEEN(1,999)/10^RANDBETWEEN(-1,2)</f>
        <v>68.4</v>
      </c>
      <c r="T15" s="137">
        <f t="shared" si="2"/>
        <v>184.86486486486487</v>
      </c>
      <c r="U15" s="137">
        <f t="shared" si="3"/>
        <v>184.86</v>
      </c>
      <c r="V15" s="137">
        <f t="shared" si="4"/>
        <v>184.9</v>
      </c>
      <c r="W15" s="137">
        <f t="shared" si="5"/>
        <v>184.8</v>
      </c>
      <c r="X15" s="137">
        <f t="shared" si="6"/>
        <v>0.02400000000000091</v>
      </c>
    </row>
    <row r="16" spans="6:24" ht="27" customHeight="1">
      <c r="F16" s="88" t="s">
        <v>50</v>
      </c>
      <c r="G16" s="88">
        <f t="shared" si="0"/>
        <v>8.51</v>
      </c>
      <c r="H16" s="88" t="s">
        <v>176</v>
      </c>
      <c r="I16" s="88">
        <f t="shared" si="1"/>
        <v>76</v>
      </c>
      <c r="J16" s="88" t="s">
        <v>7</v>
      </c>
      <c r="K16" s="128"/>
      <c r="L16" s="128"/>
      <c r="M16" s="128"/>
      <c r="N16" s="130"/>
      <c r="R16" s="137">
        <f>RANDBETWEEN(1,99)/10^RANDBETWEEN(0,2)</f>
        <v>76</v>
      </c>
      <c r="S16" s="137">
        <f>RANDBETWEEN(1,999)/10^RANDBETWEEN(-1,2)</f>
        <v>8.51</v>
      </c>
      <c r="T16" s="137">
        <f t="shared" si="2"/>
        <v>0.11197368421052631</v>
      </c>
      <c r="U16" s="137">
        <f t="shared" si="3"/>
        <v>0.11</v>
      </c>
      <c r="V16" s="137">
        <f t="shared" si="4"/>
        <v>0.1</v>
      </c>
      <c r="W16" s="137">
        <f t="shared" si="5"/>
        <v>0.1</v>
      </c>
      <c r="X16" s="137">
        <f t="shared" si="6"/>
        <v>0.9099999999999993</v>
      </c>
    </row>
    <row r="17" spans="6:24" ht="27" customHeight="1">
      <c r="F17" s="88" t="s">
        <v>51</v>
      </c>
      <c r="G17" s="88">
        <f t="shared" si="0"/>
        <v>3</v>
      </c>
      <c r="H17" s="88" t="s">
        <v>176</v>
      </c>
      <c r="I17" s="88">
        <f t="shared" si="1"/>
        <v>89</v>
      </c>
      <c r="J17" s="88" t="s">
        <v>7</v>
      </c>
      <c r="K17" s="128"/>
      <c r="L17" s="128"/>
      <c r="M17" s="128"/>
      <c r="N17" s="130"/>
      <c r="R17" s="137">
        <f>RANDBETWEEN(1,99)/10^RANDBETWEEN(0,2)</f>
        <v>89</v>
      </c>
      <c r="S17" s="137">
        <f>RANDBETWEEN(1,999)/10^RANDBETWEEN(-1,2)</f>
        <v>3</v>
      </c>
      <c r="T17" s="137">
        <f t="shared" si="2"/>
        <v>0.033707865168539325</v>
      </c>
      <c r="U17" s="137">
        <f t="shared" si="3"/>
        <v>0.03</v>
      </c>
      <c r="V17" s="137">
        <f t="shared" si="4"/>
        <v>0</v>
      </c>
      <c r="W17" s="137">
        <f t="shared" si="5"/>
        <v>0</v>
      </c>
      <c r="X17" s="137">
        <f t="shared" si="6"/>
        <v>3</v>
      </c>
    </row>
    <row r="18" spans="6:24" ht="27" customHeight="1">
      <c r="F18" s="88" t="s">
        <v>52</v>
      </c>
      <c r="G18" s="88">
        <f t="shared" si="0"/>
        <v>288</v>
      </c>
      <c r="H18" s="88" t="s">
        <v>176</v>
      </c>
      <c r="I18" s="88">
        <f t="shared" si="1"/>
        <v>9.7</v>
      </c>
      <c r="J18" s="88" t="s">
        <v>7</v>
      </c>
      <c r="K18" s="128"/>
      <c r="L18" s="128"/>
      <c r="M18" s="128"/>
      <c r="N18" s="130"/>
      <c r="R18" s="137">
        <f>RANDBETWEEN(1,99)/10^RANDBETWEEN(0,2)</f>
        <v>9.7</v>
      </c>
      <c r="S18" s="137">
        <f>RANDBETWEEN(1,999)/10^RANDBETWEEN(-1,2)</f>
        <v>288</v>
      </c>
      <c r="T18" s="137">
        <f t="shared" si="2"/>
        <v>29.690721649484537</v>
      </c>
      <c r="U18" s="137">
        <f t="shared" si="3"/>
        <v>29.69</v>
      </c>
      <c r="V18" s="137">
        <f t="shared" si="4"/>
        <v>29.7</v>
      </c>
      <c r="W18" s="137">
        <f t="shared" si="5"/>
        <v>29.6</v>
      </c>
      <c r="X18" s="137">
        <f t="shared" si="6"/>
        <v>0.8799999999999955</v>
      </c>
    </row>
    <row r="19" spans="6:24" ht="27" customHeight="1">
      <c r="F19" s="88" t="s">
        <v>53</v>
      </c>
      <c r="G19" s="88">
        <f t="shared" si="0"/>
        <v>80</v>
      </c>
      <c r="H19" s="88" t="s">
        <v>176</v>
      </c>
      <c r="I19" s="88">
        <f t="shared" si="1"/>
        <v>0.71</v>
      </c>
      <c r="J19" s="88" t="s">
        <v>7</v>
      </c>
      <c r="K19" s="128"/>
      <c r="L19" s="128"/>
      <c r="M19" s="128"/>
      <c r="N19" s="130"/>
      <c r="R19" s="137">
        <f>RANDBETWEEN(1,99)/10^RANDBETWEEN(0,2)</f>
        <v>0.71</v>
      </c>
      <c r="S19" s="137">
        <f>RANDBETWEEN(1,999)/10^RANDBETWEEN(-1,2)</f>
        <v>80</v>
      </c>
      <c r="T19" s="137">
        <f t="shared" si="2"/>
        <v>112.67605633802818</v>
      </c>
      <c r="U19" s="137">
        <f t="shared" si="3"/>
        <v>112.67</v>
      </c>
      <c r="V19" s="137">
        <f t="shared" si="4"/>
        <v>112.7</v>
      </c>
      <c r="W19" s="137">
        <f t="shared" si="5"/>
        <v>112.6</v>
      </c>
      <c r="X19" s="137">
        <f t="shared" si="6"/>
        <v>0.054000000000002046</v>
      </c>
    </row>
    <row r="20" spans="6:24" ht="27" customHeight="1">
      <c r="F20" s="88" t="s">
        <v>54</v>
      </c>
      <c r="G20" s="88">
        <f t="shared" si="0"/>
        <v>5.73</v>
      </c>
      <c r="H20" s="88" t="s">
        <v>176</v>
      </c>
      <c r="I20" s="88">
        <f t="shared" si="1"/>
        <v>0.1</v>
      </c>
      <c r="J20" s="88" t="s">
        <v>7</v>
      </c>
      <c r="K20" s="128"/>
      <c r="L20" s="128"/>
      <c r="M20" s="128"/>
      <c r="N20" s="130"/>
      <c r="R20" s="137">
        <f>RANDBETWEEN(1,99)/10^RANDBETWEEN(0,2)</f>
        <v>0.1</v>
      </c>
      <c r="S20" s="137">
        <f>RANDBETWEEN(1,999)/10^RANDBETWEEN(-1,2)</f>
        <v>5.73</v>
      </c>
      <c r="T20" s="137">
        <f t="shared" si="2"/>
        <v>57.300000000000004</v>
      </c>
      <c r="U20" s="137">
        <f t="shared" si="3"/>
        <v>57.3</v>
      </c>
      <c r="V20" s="137">
        <f t="shared" si="4"/>
        <v>57.3</v>
      </c>
      <c r="W20" s="137">
        <f t="shared" si="5"/>
        <v>57.3</v>
      </c>
      <c r="X20" s="137">
        <f t="shared" si="6"/>
        <v>0</v>
      </c>
    </row>
    <row r="21" spans="6:24" ht="27" customHeight="1">
      <c r="F21" s="88" t="s">
        <v>55</v>
      </c>
      <c r="G21" s="88">
        <f t="shared" si="0"/>
        <v>4730</v>
      </c>
      <c r="H21" s="88" t="s">
        <v>176</v>
      </c>
      <c r="I21" s="88">
        <f t="shared" si="1"/>
        <v>0.88</v>
      </c>
      <c r="J21" s="88" t="s">
        <v>7</v>
      </c>
      <c r="K21" s="128"/>
      <c r="L21" s="128"/>
      <c r="M21" s="128"/>
      <c r="N21" s="130"/>
      <c r="R21" s="137">
        <f>RANDBETWEEN(1,99)/10^RANDBETWEEN(0,2)</f>
        <v>0.88</v>
      </c>
      <c r="S21" s="137">
        <f>RANDBETWEEN(1,999)/10^RANDBETWEEN(-1,2)</f>
        <v>4730</v>
      </c>
      <c r="T21" s="137">
        <f t="shared" si="2"/>
        <v>5375</v>
      </c>
      <c r="U21" s="137">
        <f t="shared" si="3"/>
        <v>5375</v>
      </c>
      <c r="V21" s="137">
        <f t="shared" si="4"/>
        <v>5375</v>
      </c>
      <c r="W21" s="137">
        <f t="shared" si="5"/>
        <v>5375</v>
      </c>
      <c r="X21" s="137">
        <f t="shared" si="6"/>
        <v>0</v>
      </c>
    </row>
    <row r="22" spans="6:24" ht="27" customHeight="1">
      <c r="F22" s="88" t="s">
        <v>56</v>
      </c>
      <c r="G22" s="88">
        <f t="shared" si="0"/>
        <v>1.02</v>
      </c>
      <c r="H22" s="88" t="s">
        <v>176</v>
      </c>
      <c r="I22" s="88">
        <f t="shared" si="1"/>
        <v>5.7</v>
      </c>
      <c r="J22" s="88" t="s">
        <v>7</v>
      </c>
      <c r="K22" s="128"/>
      <c r="L22" s="128"/>
      <c r="M22" s="128"/>
      <c r="N22" s="130"/>
      <c r="R22" s="137">
        <f>RANDBETWEEN(1,99)/10^RANDBETWEEN(0,2)</f>
        <v>5.7</v>
      </c>
      <c r="S22" s="137">
        <f>RANDBETWEEN(1,999)/10^RANDBETWEEN(-1,2)</f>
        <v>1.02</v>
      </c>
      <c r="T22" s="137">
        <f t="shared" si="2"/>
        <v>0.17894736842105263</v>
      </c>
      <c r="U22" s="137">
        <f t="shared" si="3"/>
        <v>0.17</v>
      </c>
      <c r="V22" s="137">
        <f t="shared" si="4"/>
        <v>0.2</v>
      </c>
      <c r="W22" s="137">
        <f t="shared" si="5"/>
        <v>0.1</v>
      </c>
      <c r="X22" s="137">
        <f t="shared" si="6"/>
        <v>0.44999999999999996</v>
      </c>
    </row>
    <row r="23" spans="9:13" ht="27" customHeight="1">
      <c r="I23" s="127"/>
      <c r="J23" s="127"/>
      <c r="K23" s="127"/>
      <c r="L23" s="127"/>
      <c r="M23" s="127"/>
    </row>
    <row r="24" spans="10:14" ht="27" customHeight="1" thickBot="1">
      <c r="J24" s="101" t="s">
        <v>1</v>
      </c>
      <c r="K24" s="101"/>
      <c r="L24" s="101"/>
      <c r="M24" s="101"/>
      <c r="N24" s="129"/>
    </row>
    <row r="26" spans="6:15" ht="27" customHeight="1">
      <c r="F26" s="140" t="s">
        <v>391</v>
      </c>
      <c r="G26" s="140"/>
      <c r="H26" s="140"/>
      <c r="I26" s="140"/>
      <c r="J26" s="140"/>
      <c r="K26" s="140"/>
      <c r="L26" s="140"/>
      <c r="M26" s="140"/>
      <c r="N26" s="140"/>
      <c r="O26" s="140"/>
    </row>
    <row r="27" spans="6:15" ht="27" customHeight="1">
      <c r="F27" s="143" t="s">
        <v>390</v>
      </c>
      <c r="G27" s="143"/>
      <c r="H27" s="143"/>
      <c r="I27" s="143"/>
      <c r="J27" s="143"/>
      <c r="K27" s="143"/>
      <c r="L27" s="143"/>
      <c r="M27" s="143"/>
      <c r="N27" s="143"/>
      <c r="O27" s="143"/>
    </row>
    <row r="28" spans="6:14" ht="27" customHeight="1">
      <c r="F28" s="88" t="s">
        <v>57</v>
      </c>
      <c r="G28" s="88">
        <f aca="true" t="shared" si="7" ref="G28:J47">G3</f>
        <v>1080</v>
      </c>
      <c r="H28" s="88" t="str">
        <f t="shared" si="7"/>
        <v>÷</v>
      </c>
      <c r="I28" s="88">
        <f t="shared" si="7"/>
        <v>0.38</v>
      </c>
      <c r="J28" s="88" t="str">
        <f t="shared" si="7"/>
        <v>＝</v>
      </c>
      <c r="K28" s="128">
        <f aca="true" t="shared" si="8" ref="K28:K47">IF(X3=0,T3,"")</f>
      </c>
      <c r="L28" s="128">
        <f aca="true" t="shared" si="9" ref="L28:L47">IF(X3=0,"",U3)</f>
        <v>2842.1</v>
      </c>
      <c r="M28" s="128" t="str">
        <f>IF(X3=0,"","→")</f>
        <v>→</v>
      </c>
      <c r="N28" s="135">
        <f aca="true" t="shared" si="10" ref="N28:N47">IF(X3=0,"",V3)</f>
        <v>2842.1</v>
      </c>
    </row>
    <row r="29" spans="6:14" ht="27" customHeight="1">
      <c r="F29" s="88" t="s">
        <v>38</v>
      </c>
      <c r="G29" s="88">
        <f t="shared" si="7"/>
        <v>702</v>
      </c>
      <c r="H29" s="88" t="str">
        <f t="shared" si="7"/>
        <v>÷</v>
      </c>
      <c r="I29" s="88">
        <f t="shared" si="7"/>
        <v>0.79</v>
      </c>
      <c r="J29" s="88" t="str">
        <f t="shared" si="7"/>
        <v>＝</v>
      </c>
      <c r="K29" s="128">
        <f t="shared" si="8"/>
      </c>
      <c r="L29" s="128">
        <f t="shared" si="9"/>
        <v>888.6</v>
      </c>
      <c r="M29" s="128" t="str">
        <f aca="true" t="shared" si="11" ref="M29:M47">IF(X4=0,"","→")</f>
        <v>→</v>
      </c>
      <c r="N29" s="135">
        <f t="shared" si="10"/>
        <v>888.6</v>
      </c>
    </row>
    <row r="30" spans="6:14" ht="27" customHeight="1">
      <c r="F30" s="88" t="s">
        <v>39</v>
      </c>
      <c r="G30" s="88">
        <f t="shared" si="7"/>
        <v>8.63</v>
      </c>
      <c r="H30" s="88" t="str">
        <f t="shared" si="7"/>
        <v>÷</v>
      </c>
      <c r="I30" s="88">
        <f t="shared" si="7"/>
        <v>46</v>
      </c>
      <c r="J30" s="88" t="str">
        <f t="shared" si="7"/>
        <v>＝</v>
      </c>
      <c r="K30" s="128">
        <f t="shared" si="8"/>
      </c>
      <c r="L30" s="128">
        <f t="shared" si="9"/>
        <v>0.18</v>
      </c>
      <c r="M30" s="128" t="str">
        <f t="shared" si="11"/>
        <v>→</v>
      </c>
      <c r="N30" s="135">
        <f t="shared" si="10"/>
        <v>0.2</v>
      </c>
    </row>
    <row r="31" spans="6:14" ht="27" customHeight="1">
      <c r="F31" s="88" t="s">
        <v>40</v>
      </c>
      <c r="G31" s="88">
        <f t="shared" si="7"/>
        <v>9890</v>
      </c>
      <c r="H31" s="88" t="str">
        <f t="shared" si="7"/>
        <v>÷</v>
      </c>
      <c r="I31" s="88">
        <f t="shared" si="7"/>
        <v>0.91</v>
      </c>
      <c r="J31" s="88" t="str">
        <f t="shared" si="7"/>
        <v>＝</v>
      </c>
      <c r="K31" s="128">
        <f t="shared" si="8"/>
      </c>
      <c r="L31" s="128">
        <f t="shared" si="9"/>
        <v>10868.13</v>
      </c>
      <c r="M31" s="128" t="str">
        <f t="shared" si="11"/>
        <v>→</v>
      </c>
      <c r="N31" s="135">
        <f t="shared" si="10"/>
        <v>10868.1</v>
      </c>
    </row>
    <row r="32" spans="6:14" ht="27" customHeight="1">
      <c r="F32" s="88" t="s">
        <v>41</v>
      </c>
      <c r="G32" s="88">
        <f t="shared" si="7"/>
        <v>22.9</v>
      </c>
      <c r="H32" s="88" t="str">
        <f t="shared" si="7"/>
        <v>÷</v>
      </c>
      <c r="I32" s="88">
        <f t="shared" si="7"/>
        <v>79</v>
      </c>
      <c r="J32" s="88" t="str">
        <f t="shared" si="7"/>
        <v>＝</v>
      </c>
      <c r="K32" s="128">
        <f t="shared" si="8"/>
      </c>
      <c r="L32" s="128">
        <f t="shared" si="9"/>
        <v>0.28</v>
      </c>
      <c r="M32" s="128" t="str">
        <f t="shared" si="11"/>
        <v>→</v>
      </c>
      <c r="N32" s="135">
        <f t="shared" si="10"/>
        <v>0.3</v>
      </c>
    </row>
    <row r="33" spans="6:14" ht="27" customHeight="1">
      <c r="F33" s="88" t="s">
        <v>42</v>
      </c>
      <c r="G33" s="88">
        <f t="shared" si="7"/>
        <v>191</v>
      </c>
      <c r="H33" s="88" t="str">
        <f t="shared" si="7"/>
        <v>÷</v>
      </c>
      <c r="I33" s="88">
        <f t="shared" si="7"/>
        <v>55</v>
      </c>
      <c r="J33" s="88" t="str">
        <f t="shared" si="7"/>
        <v>＝</v>
      </c>
      <c r="K33" s="128">
        <f t="shared" si="8"/>
      </c>
      <c r="L33" s="128">
        <f t="shared" si="9"/>
        <v>3.47</v>
      </c>
      <c r="M33" s="128" t="str">
        <f t="shared" si="11"/>
        <v>→</v>
      </c>
      <c r="N33" s="135">
        <f t="shared" si="10"/>
        <v>3.5</v>
      </c>
    </row>
    <row r="34" spans="6:14" ht="27" customHeight="1">
      <c r="F34" s="88" t="s">
        <v>43</v>
      </c>
      <c r="G34" s="88">
        <f t="shared" si="7"/>
        <v>8140</v>
      </c>
      <c r="H34" s="88" t="str">
        <f t="shared" si="7"/>
        <v>÷</v>
      </c>
      <c r="I34" s="88">
        <f t="shared" si="7"/>
        <v>1.4</v>
      </c>
      <c r="J34" s="88" t="str">
        <f t="shared" si="7"/>
        <v>＝</v>
      </c>
      <c r="K34" s="128">
        <f t="shared" si="8"/>
      </c>
      <c r="L34" s="128">
        <f t="shared" si="9"/>
        <v>5814.28</v>
      </c>
      <c r="M34" s="128" t="str">
        <f t="shared" si="11"/>
        <v>→</v>
      </c>
      <c r="N34" s="135">
        <f t="shared" si="10"/>
        <v>5814.3</v>
      </c>
    </row>
    <row r="35" spans="6:14" ht="27" customHeight="1">
      <c r="F35" s="88" t="s">
        <v>44</v>
      </c>
      <c r="G35" s="88">
        <f t="shared" si="7"/>
        <v>1490</v>
      </c>
      <c r="H35" s="88" t="str">
        <f t="shared" si="7"/>
        <v>÷</v>
      </c>
      <c r="I35" s="88">
        <f t="shared" si="7"/>
        <v>3.3</v>
      </c>
      <c r="J35" s="88" t="str">
        <f t="shared" si="7"/>
        <v>＝</v>
      </c>
      <c r="K35" s="128">
        <f t="shared" si="8"/>
      </c>
      <c r="L35" s="128">
        <f t="shared" si="9"/>
        <v>451.51</v>
      </c>
      <c r="M35" s="128" t="str">
        <f t="shared" si="11"/>
        <v>→</v>
      </c>
      <c r="N35" s="135">
        <f t="shared" si="10"/>
        <v>451.5</v>
      </c>
    </row>
    <row r="36" spans="6:14" ht="27" customHeight="1">
      <c r="F36" s="88" t="s">
        <v>45</v>
      </c>
      <c r="G36" s="88">
        <f t="shared" si="7"/>
        <v>48.3</v>
      </c>
      <c r="H36" s="88" t="str">
        <f t="shared" si="7"/>
        <v>÷</v>
      </c>
      <c r="I36" s="88">
        <f t="shared" si="7"/>
        <v>45</v>
      </c>
      <c r="J36" s="88" t="str">
        <f t="shared" si="7"/>
        <v>＝</v>
      </c>
      <c r="K36" s="128">
        <f t="shared" si="8"/>
      </c>
      <c r="L36" s="128">
        <f t="shared" si="9"/>
        <v>1.07</v>
      </c>
      <c r="M36" s="128" t="str">
        <f t="shared" si="11"/>
        <v>→</v>
      </c>
      <c r="N36" s="135">
        <f t="shared" si="10"/>
        <v>1.1</v>
      </c>
    </row>
    <row r="37" spans="6:14" ht="27" customHeight="1">
      <c r="F37" s="88" t="s">
        <v>46</v>
      </c>
      <c r="G37" s="88">
        <f t="shared" si="7"/>
        <v>738</v>
      </c>
      <c r="H37" s="88" t="str">
        <f t="shared" si="7"/>
        <v>÷</v>
      </c>
      <c r="I37" s="88">
        <f t="shared" si="7"/>
        <v>0.7</v>
      </c>
      <c r="J37" s="88" t="str">
        <f t="shared" si="7"/>
        <v>＝</v>
      </c>
      <c r="K37" s="128">
        <f t="shared" si="8"/>
      </c>
      <c r="L37" s="128">
        <f t="shared" si="9"/>
        <v>1054.28</v>
      </c>
      <c r="M37" s="128" t="str">
        <f t="shared" si="11"/>
        <v>→</v>
      </c>
      <c r="N37" s="135">
        <f t="shared" si="10"/>
        <v>1054.3</v>
      </c>
    </row>
    <row r="38" spans="6:14" ht="27" customHeight="1">
      <c r="F38" s="88" t="s">
        <v>47</v>
      </c>
      <c r="G38" s="88">
        <f t="shared" si="7"/>
        <v>9.24</v>
      </c>
      <c r="H38" s="88" t="str">
        <f t="shared" si="7"/>
        <v>÷</v>
      </c>
      <c r="I38" s="88">
        <f t="shared" si="7"/>
        <v>0.11</v>
      </c>
      <c r="J38" s="88" t="str">
        <f t="shared" si="7"/>
        <v>＝</v>
      </c>
      <c r="K38" s="128">
        <f t="shared" si="8"/>
        <v>84</v>
      </c>
      <c r="L38" s="128">
        <f t="shared" si="9"/>
      </c>
      <c r="M38" s="128">
        <f t="shared" si="11"/>
      </c>
      <c r="N38" s="135">
        <f t="shared" si="10"/>
      </c>
    </row>
    <row r="39" spans="6:14" ht="27" customHeight="1">
      <c r="F39" s="88" t="s">
        <v>48</v>
      </c>
      <c r="G39" s="88">
        <f t="shared" si="7"/>
        <v>4.96</v>
      </c>
      <c r="H39" s="88" t="str">
        <f t="shared" si="7"/>
        <v>÷</v>
      </c>
      <c r="I39" s="88">
        <f t="shared" si="7"/>
        <v>8.6</v>
      </c>
      <c r="J39" s="88" t="str">
        <f t="shared" si="7"/>
        <v>＝</v>
      </c>
      <c r="K39" s="128">
        <f t="shared" si="8"/>
      </c>
      <c r="L39" s="128">
        <f t="shared" si="9"/>
        <v>0.57</v>
      </c>
      <c r="M39" s="128" t="str">
        <f t="shared" si="11"/>
        <v>→</v>
      </c>
      <c r="N39" s="135">
        <f t="shared" si="10"/>
        <v>0.6</v>
      </c>
    </row>
    <row r="40" spans="6:14" ht="27" customHeight="1">
      <c r="F40" s="88" t="s">
        <v>49</v>
      </c>
      <c r="G40" s="88">
        <f t="shared" si="7"/>
        <v>68.4</v>
      </c>
      <c r="H40" s="88" t="str">
        <f t="shared" si="7"/>
        <v>÷</v>
      </c>
      <c r="I40" s="88">
        <f t="shared" si="7"/>
        <v>0.37</v>
      </c>
      <c r="J40" s="88" t="str">
        <f t="shared" si="7"/>
        <v>＝</v>
      </c>
      <c r="K40" s="128">
        <f t="shared" si="8"/>
      </c>
      <c r="L40" s="128">
        <f t="shared" si="9"/>
        <v>184.86</v>
      </c>
      <c r="M40" s="128" t="str">
        <f t="shared" si="11"/>
        <v>→</v>
      </c>
      <c r="N40" s="135">
        <f t="shared" si="10"/>
        <v>184.9</v>
      </c>
    </row>
    <row r="41" spans="6:14" ht="27" customHeight="1">
      <c r="F41" s="88" t="s">
        <v>50</v>
      </c>
      <c r="G41" s="88">
        <f t="shared" si="7"/>
        <v>8.51</v>
      </c>
      <c r="H41" s="88" t="str">
        <f t="shared" si="7"/>
        <v>÷</v>
      </c>
      <c r="I41" s="88">
        <f t="shared" si="7"/>
        <v>76</v>
      </c>
      <c r="J41" s="88" t="str">
        <f t="shared" si="7"/>
        <v>＝</v>
      </c>
      <c r="K41" s="128">
        <f t="shared" si="8"/>
      </c>
      <c r="L41" s="128">
        <f t="shared" si="9"/>
        <v>0.11</v>
      </c>
      <c r="M41" s="128" t="str">
        <f t="shared" si="11"/>
        <v>→</v>
      </c>
      <c r="N41" s="135">
        <f t="shared" si="10"/>
        <v>0.1</v>
      </c>
    </row>
    <row r="42" spans="6:14" ht="27" customHeight="1">
      <c r="F42" s="88" t="s">
        <v>51</v>
      </c>
      <c r="G42" s="88">
        <f t="shared" si="7"/>
        <v>3</v>
      </c>
      <c r="H42" s="88" t="str">
        <f t="shared" si="7"/>
        <v>÷</v>
      </c>
      <c r="I42" s="88">
        <f t="shared" si="7"/>
        <v>89</v>
      </c>
      <c r="J42" s="88" t="str">
        <f t="shared" si="7"/>
        <v>＝</v>
      </c>
      <c r="K42" s="128">
        <f t="shared" si="8"/>
      </c>
      <c r="L42" s="128">
        <f t="shared" si="9"/>
        <v>0.03</v>
      </c>
      <c r="M42" s="128" t="str">
        <f t="shared" si="11"/>
        <v>→</v>
      </c>
      <c r="N42" s="135">
        <f t="shared" si="10"/>
        <v>0</v>
      </c>
    </row>
    <row r="43" spans="6:14" ht="27" customHeight="1">
      <c r="F43" s="88" t="s">
        <v>52</v>
      </c>
      <c r="G43" s="88">
        <f t="shared" si="7"/>
        <v>288</v>
      </c>
      <c r="H43" s="88" t="str">
        <f t="shared" si="7"/>
        <v>÷</v>
      </c>
      <c r="I43" s="88">
        <f t="shared" si="7"/>
        <v>9.7</v>
      </c>
      <c r="J43" s="88" t="str">
        <f t="shared" si="7"/>
        <v>＝</v>
      </c>
      <c r="K43" s="128">
        <f t="shared" si="8"/>
      </c>
      <c r="L43" s="128">
        <f t="shared" si="9"/>
        <v>29.69</v>
      </c>
      <c r="M43" s="128" t="str">
        <f t="shared" si="11"/>
        <v>→</v>
      </c>
      <c r="N43" s="135">
        <f t="shared" si="10"/>
        <v>29.7</v>
      </c>
    </row>
    <row r="44" spans="6:14" ht="27" customHeight="1">
      <c r="F44" s="88" t="s">
        <v>53</v>
      </c>
      <c r="G44" s="88">
        <f t="shared" si="7"/>
        <v>80</v>
      </c>
      <c r="H44" s="88" t="str">
        <f t="shared" si="7"/>
        <v>÷</v>
      </c>
      <c r="I44" s="88">
        <f t="shared" si="7"/>
        <v>0.71</v>
      </c>
      <c r="J44" s="88" t="str">
        <f t="shared" si="7"/>
        <v>＝</v>
      </c>
      <c r="K44" s="128">
        <f t="shared" si="8"/>
      </c>
      <c r="L44" s="128">
        <f t="shared" si="9"/>
        <v>112.67</v>
      </c>
      <c r="M44" s="128" t="str">
        <f t="shared" si="11"/>
        <v>→</v>
      </c>
      <c r="N44" s="135">
        <f t="shared" si="10"/>
        <v>112.7</v>
      </c>
    </row>
    <row r="45" spans="6:14" ht="27" customHeight="1">
      <c r="F45" s="88" t="s">
        <v>54</v>
      </c>
      <c r="G45" s="88">
        <f t="shared" si="7"/>
        <v>5.73</v>
      </c>
      <c r="H45" s="88" t="str">
        <f t="shared" si="7"/>
        <v>÷</v>
      </c>
      <c r="I45" s="88">
        <f t="shared" si="7"/>
        <v>0.1</v>
      </c>
      <c r="J45" s="88" t="str">
        <f t="shared" si="7"/>
        <v>＝</v>
      </c>
      <c r="K45" s="128">
        <f t="shared" si="8"/>
        <v>57.300000000000004</v>
      </c>
      <c r="L45" s="128">
        <f t="shared" si="9"/>
      </c>
      <c r="M45" s="128">
        <f t="shared" si="11"/>
      </c>
      <c r="N45" s="135">
        <f t="shared" si="10"/>
      </c>
    </row>
    <row r="46" spans="6:14" ht="27" customHeight="1">
      <c r="F46" s="88" t="s">
        <v>55</v>
      </c>
      <c r="G46" s="88">
        <f t="shared" si="7"/>
        <v>4730</v>
      </c>
      <c r="H46" s="88" t="str">
        <f t="shared" si="7"/>
        <v>÷</v>
      </c>
      <c r="I46" s="88">
        <f t="shared" si="7"/>
        <v>0.88</v>
      </c>
      <c r="J46" s="88" t="str">
        <f t="shared" si="7"/>
        <v>＝</v>
      </c>
      <c r="K46" s="128">
        <f t="shared" si="8"/>
        <v>5375</v>
      </c>
      <c r="L46" s="128">
        <f t="shared" si="9"/>
      </c>
      <c r="M46" s="128">
        <f t="shared" si="11"/>
      </c>
      <c r="N46" s="135">
        <f t="shared" si="10"/>
      </c>
    </row>
    <row r="47" spans="6:14" ht="27" customHeight="1">
      <c r="F47" s="88" t="s">
        <v>56</v>
      </c>
      <c r="G47" s="88">
        <f t="shared" si="7"/>
        <v>1.02</v>
      </c>
      <c r="H47" s="88" t="str">
        <f t="shared" si="7"/>
        <v>÷</v>
      </c>
      <c r="I47" s="88">
        <f t="shared" si="7"/>
        <v>5.7</v>
      </c>
      <c r="J47" s="88" t="str">
        <f t="shared" si="7"/>
        <v>＝</v>
      </c>
      <c r="K47" s="128">
        <f t="shared" si="8"/>
      </c>
      <c r="L47" s="128">
        <f t="shared" si="9"/>
        <v>0.17</v>
      </c>
      <c r="M47" s="128" t="str">
        <f t="shared" si="11"/>
        <v>→</v>
      </c>
      <c r="N47" s="135">
        <f t="shared" si="10"/>
        <v>0.2</v>
      </c>
    </row>
  </sheetData>
  <sheetProtection password="E177" sheet="1" objects="1" scenarios="1"/>
  <mergeCells count="5">
    <mergeCell ref="A1:E1"/>
    <mergeCell ref="F26:O26"/>
    <mergeCell ref="F27:O27"/>
    <mergeCell ref="F1:O1"/>
    <mergeCell ref="F2:O2"/>
  </mergeCells>
  <hyperlinks>
    <hyperlink ref="Q1" location="算数小テスト一覧!A1" display="&gt;&gt;&gt;算数小テスト一覧に戻る"/>
  </hyperlink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1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K49"/>
  <sheetViews>
    <sheetView zoomScale="75" zoomScaleNormal="75" workbookViewId="0" topLeftCell="A1">
      <selection activeCell="K1" sqref="K1"/>
    </sheetView>
  </sheetViews>
  <sheetFormatPr defaultColWidth="9.00390625" defaultRowHeight="25.5" customHeight="1"/>
  <cols>
    <col min="1" max="1" width="15.00390625" style="1" customWidth="1"/>
    <col min="2" max="2" width="9.00390625" style="6" customWidth="1"/>
    <col min="3" max="3" width="9.00390625" style="4" customWidth="1"/>
    <col min="4" max="6" width="5.00390625" style="4" customWidth="1"/>
    <col min="7" max="7" width="18.00390625" style="4" customWidth="1"/>
    <col min="8" max="8" width="9.125" style="1" customWidth="1"/>
    <col min="9" max="10" width="9.00390625" style="1" customWidth="1"/>
    <col min="11" max="11" width="27.00390625" style="12" customWidth="1"/>
    <col min="12" max="16384" width="9.00390625" style="1" customWidth="1"/>
  </cols>
  <sheetData>
    <row r="1" spans="2:11" ht="25.5" customHeight="1">
      <c r="B1" s="155" t="s">
        <v>3</v>
      </c>
      <c r="C1" s="156"/>
      <c r="D1" s="156"/>
      <c r="E1" s="156"/>
      <c r="F1" s="156"/>
      <c r="G1" s="156"/>
      <c r="H1" s="156"/>
      <c r="I1" s="156"/>
      <c r="K1" s="106" t="s">
        <v>313</v>
      </c>
    </row>
    <row r="2" spans="2:9" ht="25.5" customHeight="1">
      <c r="B2" s="157" t="s">
        <v>4</v>
      </c>
      <c r="C2" s="158"/>
      <c r="D2" s="158"/>
      <c r="E2" s="158"/>
      <c r="F2" s="158"/>
      <c r="G2" s="158"/>
      <c r="H2" s="158"/>
      <c r="I2" s="158"/>
    </row>
    <row r="3" spans="2:7" ht="25.5" customHeight="1">
      <c r="B3" s="3" t="s">
        <v>34</v>
      </c>
      <c r="C3" s="4">
        <v>3.14</v>
      </c>
      <c r="D3" s="4" t="s">
        <v>5</v>
      </c>
      <c r="E3" s="4">
        <v>1</v>
      </c>
      <c r="F3" s="4" t="s">
        <v>7</v>
      </c>
      <c r="G3" s="5"/>
    </row>
    <row r="4" spans="2:7" ht="25.5" customHeight="1">
      <c r="B4" s="3" t="s">
        <v>36</v>
      </c>
      <c r="C4" s="4">
        <v>3.14</v>
      </c>
      <c r="D4" s="4" t="s">
        <v>5</v>
      </c>
      <c r="E4" s="4">
        <v>2</v>
      </c>
      <c r="F4" s="4" t="s">
        <v>7</v>
      </c>
      <c r="G4" s="5"/>
    </row>
    <row r="5" spans="2:7" ht="25.5" customHeight="1">
      <c r="B5" s="3" t="s">
        <v>11</v>
      </c>
      <c r="C5" s="4">
        <v>3.14</v>
      </c>
      <c r="D5" s="4" t="s">
        <v>5</v>
      </c>
      <c r="E5" s="4">
        <v>3</v>
      </c>
      <c r="F5" s="4" t="s">
        <v>7</v>
      </c>
      <c r="G5" s="5"/>
    </row>
    <row r="6" spans="2:7" ht="25.5" customHeight="1">
      <c r="B6" s="3" t="s">
        <v>12</v>
      </c>
      <c r="C6" s="4">
        <v>3.14</v>
      </c>
      <c r="D6" s="4" t="s">
        <v>5</v>
      </c>
      <c r="E6" s="4">
        <v>4</v>
      </c>
      <c r="F6" s="4" t="s">
        <v>7</v>
      </c>
      <c r="G6" s="5"/>
    </row>
    <row r="7" spans="2:7" ht="25.5" customHeight="1">
      <c r="B7" s="3" t="s">
        <v>13</v>
      </c>
      <c r="C7" s="4">
        <v>3.14</v>
      </c>
      <c r="D7" s="4" t="s">
        <v>5</v>
      </c>
      <c r="E7" s="4">
        <v>5</v>
      </c>
      <c r="F7" s="4" t="s">
        <v>7</v>
      </c>
      <c r="G7" s="5"/>
    </row>
    <row r="8" spans="2:7" ht="25.5" customHeight="1">
      <c r="B8" s="3" t="s">
        <v>14</v>
      </c>
      <c r="C8" s="4">
        <v>3.14</v>
      </c>
      <c r="D8" s="4" t="s">
        <v>5</v>
      </c>
      <c r="E8" s="4">
        <v>6</v>
      </c>
      <c r="F8" s="4" t="s">
        <v>7</v>
      </c>
      <c r="G8" s="5"/>
    </row>
    <row r="9" spans="2:7" ht="25.5" customHeight="1">
      <c r="B9" s="3" t="s">
        <v>15</v>
      </c>
      <c r="C9" s="4">
        <v>3.14</v>
      </c>
      <c r="D9" s="4" t="s">
        <v>5</v>
      </c>
      <c r="E9" s="4">
        <v>7</v>
      </c>
      <c r="F9" s="4" t="s">
        <v>7</v>
      </c>
      <c r="G9" s="5"/>
    </row>
    <row r="10" spans="2:7" ht="25.5" customHeight="1">
      <c r="B10" s="3" t="s">
        <v>16</v>
      </c>
      <c r="C10" s="4">
        <v>3.14</v>
      </c>
      <c r="D10" s="4" t="s">
        <v>5</v>
      </c>
      <c r="E10" s="4">
        <v>8</v>
      </c>
      <c r="F10" s="4" t="s">
        <v>7</v>
      </c>
      <c r="G10" s="5"/>
    </row>
    <row r="11" spans="2:7" ht="25.5" customHeight="1">
      <c r="B11" s="3" t="s">
        <v>17</v>
      </c>
      <c r="C11" s="4">
        <v>3.14</v>
      </c>
      <c r="D11" s="4" t="s">
        <v>5</v>
      </c>
      <c r="E11" s="4">
        <v>9</v>
      </c>
      <c r="F11" s="4" t="s">
        <v>7</v>
      </c>
      <c r="G11" s="5"/>
    </row>
    <row r="12" spans="2:7" ht="25.5" customHeight="1">
      <c r="B12" s="3" t="s">
        <v>18</v>
      </c>
      <c r="C12" s="4">
        <v>3.14</v>
      </c>
      <c r="D12" s="4" t="s">
        <v>5</v>
      </c>
      <c r="E12" s="4">
        <v>10</v>
      </c>
      <c r="F12" s="4" t="s">
        <v>7</v>
      </c>
      <c r="G12" s="5"/>
    </row>
    <row r="13" spans="2:7" ht="25.5" customHeight="1">
      <c r="B13" s="3" t="s">
        <v>19</v>
      </c>
      <c r="C13" s="4">
        <v>3.14</v>
      </c>
      <c r="D13" s="4" t="s">
        <v>5</v>
      </c>
      <c r="E13" s="4">
        <v>11</v>
      </c>
      <c r="F13" s="4" t="s">
        <v>7</v>
      </c>
      <c r="G13" s="5"/>
    </row>
    <row r="14" spans="2:7" ht="25.5" customHeight="1">
      <c r="B14" s="3" t="s">
        <v>20</v>
      </c>
      <c r="C14" s="4">
        <v>3.14</v>
      </c>
      <c r="D14" s="4" t="s">
        <v>5</v>
      </c>
      <c r="E14" s="4">
        <v>12</v>
      </c>
      <c r="F14" s="4" t="s">
        <v>7</v>
      </c>
      <c r="G14" s="5"/>
    </row>
    <row r="15" spans="2:7" ht="25.5" customHeight="1">
      <c r="B15" s="3" t="s">
        <v>21</v>
      </c>
      <c r="C15" s="4">
        <v>3.14</v>
      </c>
      <c r="D15" s="4" t="s">
        <v>5</v>
      </c>
      <c r="E15" s="4">
        <v>13</v>
      </c>
      <c r="F15" s="4" t="s">
        <v>7</v>
      </c>
      <c r="G15" s="5"/>
    </row>
    <row r="16" spans="2:7" ht="25.5" customHeight="1">
      <c r="B16" s="3" t="s">
        <v>22</v>
      </c>
      <c r="C16" s="4">
        <v>3.14</v>
      </c>
      <c r="D16" s="4" t="s">
        <v>5</v>
      </c>
      <c r="E16" s="4">
        <v>14</v>
      </c>
      <c r="F16" s="4" t="s">
        <v>7</v>
      </c>
      <c r="G16" s="5"/>
    </row>
    <row r="17" spans="2:7" ht="25.5" customHeight="1">
      <c r="B17" s="3" t="s">
        <v>23</v>
      </c>
      <c r="C17" s="4">
        <v>3.14</v>
      </c>
      <c r="D17" s="4" t="s">
        <v>5</v>
      </c>
      <c r="E17" s="4">
        <v>15</v>
      </c>
      <c r="F17" s="4" t="s">
        <v>7</v>
      </c>
      <c r="G17" s="5"/>
    </row>
    <row r="18" spans="2:7" ht="25.5" customHeight="1">
      <c r="B18" s="3" t="s">
        <v>24</v>
      </c>
      <c r="C18" s="4">
        <v>3.14</v>
      </c>
      <c r="D18" s="4" t="s">
        <v>5</v>
      </c>
      <c r="E18" s="4">
        <v>16</v>
      </c>
      <c r="F18" s="4" t="s">
        <v>7</v>
      </c>
      <c r="G18" s="5"/>
    </row>
    <row r="19" spans="2:7" ht="25.5" customHeight="1">
      <c r="B19" s="3" t="s">
        <v>25</v>
      </c>
      <c r="C19" s="4">
        <v>3.14</v>
      </c>
      <c r="D19" s="4" t="s">
        <v>5</v>
      </c>
      <c r="E19" s="4">
        <v>17</v>
      </c>
      <c r="F19" s="4" t="s">
        <v>7</v>
      </c>
      <c r="G19" s="5"/>
    </row>
    <row r="20" spans="2:7" ht="25.5" customHeight="1">
      <c r="B20" s="3" t="s">
        <v>26</v>
      </c>
      <c r="C20" s="4">
        <v>3.14</v>
      </c>
      <c r="D20" s="4" t="s">
        <v>5</v>
      </c>
      <c r="E20" s="4">
        <v>18</v>
      </c>
      <c r="F20" s="4" t="s">
        <v>7</v>
      </c>
      <c r="G20" s="5"/>
    </row>
    <row r="21" spans="2:7" ht="25.5" customHeight="1">
      <c r="B21" s="3" t="s">
        <v>27</v>
      </c>
      <c r="C21" s="4">
        <v>3.14</v>
      </c>
      <c r="D21" s="4" t="s">
        <v>5</v>
      </c>
      <c r="E21" s="4">
        <v>19</v>
      </c>
      <c r="F21" s="4" t="s">
        <v>7</v>
      </c>
      <c r="G21" s="5"/>
    </row>
    <row r="22" spans="2:7" ht="25.5" customHeight="1">
      <c r="B22" s="3" t="s">
        <v>28</v>
      </c>
      <c r="C22" s="4">
        <v>3.14</v>
      </c>
      <c r="D22" s="4" t="s">
        <v>5</v>
      </c>
      <c r="E22" s="4">
        <v>20</v>
      </c>
      <c r="F22" s="4" t="s">
        <v>7</v>
      </c>
      <c r="G22" s="5"/>
    </row>
    <row r="24" spans="6:8" ht="25.5" customHeight="1" thickBot="1">
      <c r="F24" s="7" t="s">
        <v>1</v>
      </c>
      <c r="G24" s="7"/>
      <c r="H24" s="8"/>
    </row>
    <row r="26" spans="2:9" ht="25.5" customHeight="1">
      <c r="B26" s="155" t="s">
        <v>3</v>
      </c>
      <c r="C26" s="156"/>
      <c r="D26" s="156"/>
      <c r="E26" s="156"/>
      <c r="F26" s="156"/>
      <c r="G26" s="156"/>
      <c r="H26" s="156"/>
      <c r="I26" s="156"/>
    </row>
    <row r="27" spans="2:9" ht="25.5" customHeight="1">
      <c r="B27" s="157" t="s">
        <v>4</v>
      </c>
      <c r="C27" s="158"/>
      <c r="D27" s="158"/>
      <c r="E27" s="158"/>
      <c r="F27" s="158"/>
      <c r="G27" s="158"/>
      <c r="H27" s="158"/>
      <c r="I27" s="158"/>
    </row>
    <row r="28" spans="2:7" ht="25.5" customHeight="1">
      <c r="B28" s="3" t="s">
        <v>34</v>
      </c>
      <c r="C28" s="4">
        <v>3.14</v>
      </c>
      <c r="D28" s="4" t="s">
        <v>5</v>
      </c>
      <c r="E28" s="4">
        <v>1</v>
      </c>
      <c r="F28" s="4" t="s">
        <v>7</v>
      </c>
      <c r="G28" s="5">
        <v>3.14</v>
      </c>
    </row>
    <row r="29" spans="2:7" ht="25.5" customHeight="1">
      <c r="B29" s="3" t="s">
        <v>36</v>
      </c>
      <c r="C29" s="4">
        <v>3.14</v>
      </c>
      <c r="D29" s="4" t="s">
        <v>5</v>
      </c>
      <c r="E29" s="4">
        <v>2</v>
      </c>
      <c r="F29" s="4" t="s">
        <v>7</v>
      </c>
      <c r="G29" s="5">
        <v>6.28</v>
      </c>
    </row>
    <row r="30" spans="2:7" ht="25.5" customHeight="1">
      <c r="B30" s="3" t="s">
        <v>11</v>
      </c>
      <c r="C30" s="4">
        <v>3.14</v>
      </c>
      <c r="D30" s="4" t="s">
        <v>5</v>
      </c>
      <c r="E30" s="4">
        <v>3</v>
      </c>
      <c r="F30" s="4" t="s">
        <v>7</v>
      </c>
      <c r="G30" s="5">
        <v>9.42</v>
      </c>
    </row>
    <row r="31" spans="2:7" ht="25.5" customHeight="1">
      <c r="B31" s="3" t="s">
        <v>12</v>
      </c>
      <c r="C31" s="4">
        <v>3.14</v>
      </c>
      <c r="D31" s="4" t="s">
        <v>5</v>
      </c>
      <c r="E31" s="4">
        <v>4</v>
      </c>
      <c r="F31" s="4" t="s">
        <v>7</v>
      </c>
      <c r="G31" s="5">
        <v>12.56</v>
      </c>
    </row>
    <row r="32" spans="2:7" ht="25.5" customHeight="1">
      <c r="B32" s="3" t="s">
        <v>13</v>
      </c>
      <c r="C32" s="4">
        <v>3.14</v>
      </c>
      <c r="D32" s="4" t="s">
        <v>5</v>
      </c>
      <c r="E32" s="4">
        <v>5</v>
      </c>
      <c r="F32" s="4" t="s">
        <v>7</v>
      </c>
      <c r="G32" s="5">
        <v>15.7</v>
      </c>
    </row>
    <row r="33" spans="2:7" ht="25.5" customHeight="1">
      <c r="B33" s="3" t="s">
        <v>14</v>
      </c>
      <c r="C33" s="4">
        <v>3.14</v>
      </c>
      <c r="D33" s="4" t="s">
        <v>5</v>
      </c>
      <c r="E33" s="4">
        <v>6</v>
      </c>
      <c r="F33" s="4" t="s">
        <v>7</v>
      </c>
      <c r="G33" s="5">
        <v>18.84</v>
      </c>
    </row>
    <row r="34" spans="2:7" ht="25.5" customHeight="1">
      <c r="B34" s="3" t="s">
        <v>15</v>
      </c>
      <c r="C34" s="4">
        <v>3.14</v>
      </c>
      <c r="D34" s="4" t="s">
        <v>5</v>
      </c>
      <c r="E34" s="4">
        <v>7</v>
      </c>
      <c r="F34" s="4" t="s">
        <v>7</v>
      </c>
      <c r="G34" s="5">
        <v>21.98</v>
      </c>
    </row>
    <row r="35" spans="2:7" ht="25.5" customHeight="1">
      <c r="B35" s="3" t="s">
        <v>16</v>
      </c>
      <c r="C35" s="4">
        <v>3.14</v>
      </c>
      <c r="D35" s="4" t="s">
        <v>5</v>
      </c>
      <c r="E35" s="4">
        <v>8</v>
      </c>
      <c r="F35" s="4" t="s">
        <v>7</v>
      </c>
      <c r="G35" s="5">
        <v>25.12</v>
      </c>
    </row>
    <row r="36" spans="2:7" ht="25.5" customHeight="1">
      <c r="B36" s="3" t="s">
        <v>17</v>
      </c>
      <c r="C36" s="4">
        <v>3.14</v>
      </c>
      <c r="D36" s="4" t="s">
        <v>5</v>
      </c>
      <c r="E36" s="4">
        <v>9</v>
      </c>
      <c r="F36" s="4" t="s">
        <v>7</v>
      </c>
      <c r="G36" s="5">
        <v>28.26</v>
      </c>
    </row>
    <row r="37" spans="2:7" ht="25.5" customHeight="1">
      <c r="B37" s="3" t="s">
        <v>18</v>
      </c>
      <c r="C37" s="4">
        <v>3.14</v>
      </c>
      <c r="D37" s="4" t="s">
        <v>5</v>
      </c>
      <c r="E37" s="4">
        <v>10</v>
      </c>
      <c r="F37" s="4" t="s">
        <v>7</v>
      </c>
      <c r="G37" s="5">
        <v>31.4</v>
      </c>
    </row>
    <row r="38" spans="2:7" ht="25.5" customHeight="1">
      <c r="B38" s="3" t="s">
        <v>19</v>
      </c>
      <c r="C38" s="4">
        <v>3.14</v>
      </c>
      <c r="D38" s="4" t="s">
        <v>5</v>
      </c>
      <c r="E38" s="4">
        <v>11</v>
      </c>
      <c r="F38" s="4" t="s">
        <v>7</v>
      </c>
      <c r="G38" s="5">
        <v>34.54</v>
      </c>
    </row>
    <row r="39" spans="2:7" ht="25.5" customHeight="1">
      <c r="B39" s="3" t="s">
        <v>20</v>
      </c>
      <c r="C39" s="4">
        <v>3.14</v>
      </c>
      <c r="D39" s="4" t="s">
        <v>5</v>
      </c>
      <c r="E39" s="4">
        <v>12</v>
      </c>
      <c r="F39" s="4" t="s">
        <v>7</v>
      </c>
      <c r="G39" s="5">
        <v>37.68</v>
      </c>
    </row>
    <row r="40" spans="2:7" ht="25.5" customHeight="1">
      <c r="B40" s="3" t="s">
        <v>21</v>
      </c>
      <c r="C40" s="4">
        <v>3.14</v>
      </c>
      <c r="D40" s="4" t="s">
        <v>5</v>
      </c>
      <c r="E40" s="4">
        <v>13</v>
      </c>
      <c r="F40" s="4" t="s">
        <v>7</v>
      </c>
      <c r="G40" s="5">
        <v>40.82</v>
      </c>
    </row>
    <row r="41" spans="2:7" ht="25.5" customHeight="1">
      <c r="B41" s="3" t="s">
        <v>22</v>
      </c>
      <c r="C41" s="4">
        <v>3.14</v>
      </c>
      <c r="D41" s="4" t="s">
        <v>5</v>
      </c>
      <c r="E41" s="4">
        <v>14</v>
      </c>
      <c r="F41" s="4" t="s">
        <v>7</v>
      </c>
      <c r="G41" s="5">
        <v>43.96</v>
      </c>
    </row>
    <row r="42" spans="2:7" ht="25.5" customHeight="1">
      <c r="B42" s="3" t="s">
        <v>23</v>
      </c>
      <c r="C42" s="4">
        <v>3.14</v>
      </c>
      <c r="D42" s="4" t="s">
        <v>5</v>
      </c>
      <c r="E42" s="4">
        <v>15</v>
      </c>
      <c r="F42" s="4" t="s">
        <v>7</v>
      </c>
      <c r="G42" s="5">
        <v>47.1</v>
      </c>
    </row>
    <row r="43" spans="2:7" ht="25.5" customHeight="1">
      <c r="B43" s="3" t="s">
        <v>24</v>
      </c>
      <c r="C43" s="4">
        <v>3.14</v>
      </c>
      <c r="D43" s="4" t="s">
        <v>5</v>
      </c>
      <c r="E43" s="4">
        <v>16</v>
      </c>
      <c r="F43" s="4" t="s">
        <v>7</v>
      </c>
      <c r="G43" s="5">
        <v>50.24</v>
      </c>
    </row>
    <row r="44" spans="2:7" ht="25.5" customHeight="1">
      <c r="B44" s="3" t="s">
        <v>25</v>
      </c>
      <c r="C44" s="4">
        <v>3.14</v>
      </c>
      <c r="D44" s="4" t="s">
        <v>5</v>
      </c>
      <c r="E44" s="4">
        <v>17</v>
      </c>
      <c r="F44" s="4" t="s">
        <v>7</v>
      </c>
      <c r="G44" s="5">
        <v>53.38</v>
      </c>
    </row>
    <row r="45" spans="2:7" ht="25.5" customHeight="1">
      <c r="B45" s="3" t="s">
        <v>26</v>
      </c>
      <c r="C45" s="4">
        <v>3.14</v>
      </c>
      <c r="D45" s="4" t="s">
        <v>5</v>
      </c>
      <c r="E45" s="4">
        <v>18</v>
      </c>
      <c r="F45" s="4" t="s">
        <v>7</v>
      </c>
      <c r="G45" s="5">
        <v>56.52</v>
      </c>
    </row>
    <row r="46" spans="2:7" ht="25.5" customHeight="1">
      <c r="B46" s="3" t="s">
        <v>27</v>
      </c>
      <c r="C46" s="4">
        <v>3.14</v>
      </c>
      <c r="D46" s="4" t="s">
        <v>5</v>
      </c>
      <c r="E46" s="4">
        <v>19</v>
      </c>
      <c r="F46" s="4" t="s">
        <v>7</v>
      </c>
      <c r="G46" s="5">
        <v>59.66</v>
      </c>
    </row>
    <row r="47" spans="2:7" ht="25.5" customHeight="1">
      <c r="B47" s="3" t="s">
        <v>28</v>
      </c>
      <c r="C47" s="4">
        <v>3.14</v>
      </c>
      <c r="D47" s="4" t="s">
        <v>5</v>
      </c>
      <c r="E47" s="4">
        <v>20</v>
      </c>
      <c r="F47" s="4" t="s">
        <v>7</v>
      </c>
      <c r="G47" s="5">
        <v>62.8</v>
      </c>
    </row>
    <row r="49" spans="6:8" ht="25.5" customHeight="1">
      <c r="F49" s="10"/>
      <c r="G49" s="10"/>
      <c r="H49" s="37"/>
    </row>
  </sheetData>
  <sheetProtection password="E177" sheet="1" objects="1" scenarios="1"/>
  <mergeCells count="4">
    <mergeCell ref="B27:I27"/>
    <mergeCell ref="B1:I1"/>
    <mergeCell ref="B2:I2"/>
    <mergeCell ref="B26:I26"/>
  </mergeCells>
  <hyperlinks>
    <hyperlink ref="K1" location="算数小テスト一覧!A1" display="→算数小テスト一覧に戻る"/>
  </hyperlinks>
  <printOptions/>
  <pageMargins left="0.3937007874015748" right="0.3937007874015748" top="0.5905511811023623" bottom="0.5905511811023623" header="0.11811023622047245" footer="0.11811023622047245"/>
  <pageSetup horizontalDpi="600" verticalDpi="600" orientation="portrait" paperSize="13" r:id="rId1"/>
  <rowBreaks count="1" manualBreakCount="1">
    <brk id="25" min="1" max="8" man="1"/>
  </rowBreaks>
  <colBreaks count="1" manualBreakCount="1">
    <brk id="9" max="29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L49"/>
  <sheetViews>
    <sheetView zoomScale="75" zoomScaleNormal="75" workbookViewId="0" topLeftCell="A1">
      <selection activeCell="L1" sqref="L1"/>
    </sheetView>
  </sheetViews>
  <sheetFormatPr defaultColWidth="9.00390625" defaultRowHeight="27" customHeight="1"/>
  <cols>
    <col min="1" max="2" width="9.00390625" style="1" customWidth="1"/>
    <col min="3" max="3" width="9.00390625" style="6" customWidth="1"/>
    <col min="4" max="4" width="9.00390625" style="4" customWidth="1"/>
    <col min="5" max="7" width="5.00390625" style="4" customWidth="1"/>
    <col min="8" max="8" width="18.00390625" style="4" customWidth="1"/>
    <col min="9" max="9" width="9.125" style="1" customWidth="1"/>
    <col min="10" max="11" width="9.00390625" style="1" customWidth="1"/>
    <col min="12" max="12" width="27.00390625" style="12" customWidth="1"/>
    <col min="13" max="16384" width="9.00390625" style="1" customWidth="1"/>
  </cols>
  <sheetData>
    <row r="1" spans="1:12" ht="27" customHeight="1">
      <c r="A1" s="144" t="s">
        <v>2</v>
      </c>
      <c r="B1" s="144"/>
      <c r="C1" s="155" t="s">
        <v>8</v>
      </c>
      <c r="D1" s="156"/>
      <c r="E1" s="156"/>
      <c r="F1" s="156"/>
      <c r="G1" s="156"/>
      <c r="H1" s="156"/>
      <c r="I1" s="156"/>
      <c r="J1" s="156"/>
      <c r="L1" s="106" t="s">
        <v>313</v>
      </c>
    </row>
    <row r="2" spans="1:10" ht="27" customHeight="1">
      <c r="A2" s="9" t="s">
        <v>9</v>
      </c>
      <c r="B2" s="9" t="s">
        <v>29</v>
      </c>
      <c r="C2" s="157" t="s">
        <v>4</v>
      </c>
      <c r="D2" s="158"/>
      <c r="E2" s="158"/>
      <c r="F2" s="158"/>
      <c r="G2" s="158"/>
      <c r="H2" s="158"/>
      <c r="I2" s="158"/>
      <c r="J2" s="158"/>
    </row>
    <row r="3" spans="1:8" ht="25.5" customHeight="1">
      <c r="A3" s="2">
        <f ca="1">RAND()</f>
        <v>0.7272499385799165</v>
      </c>
      <c r="B3" s="2">
        <f>RANK($A3,$A$3:$A$22)</f>
        <v>9</v>
      </c>
      <c r="C3" s="3" t="s">
        <v>30</v>
      </c>
      <c r="D3" s="4">
        <v>3.14</v>
      </c>
      <c r="E3" s="4" t="s">
        <v>31</v>
      </c>
      <c r="F3" s="4">
        <f>$B3</f>
        <v>9</v>
      </c>
      <c r="G3" s="4" t="s">
        <v>32</v>
      </c>
      <c r="H3" s="5"/>
    </row>
    <row r="4" spans="1:8" ht="25.5" customHeight="1">
      <c r="A4" s="2">
        <f aca="true" ca="1" t="shared" si="0" ref="A4:A22">RAND()</f>
        <v>0.7056212695570139</v>
      </c>
      <c r="B4" s="2">
        <f aca="true" t="shared" si="1" ref="B4:B22">RANK($A4,$A$3:$A$22)</f>
        <v>10</v>
      </c>
      <c r="C4" s="3" t="s">
        <v>10</v>
      </c>
      <c r="D4" s="4">
        <v>3.14</v>
      </c>
      <c r="E4" s="4" t="s">
        <v>0</v>
      </c>
      <c r="F4" s="4">
        <f aca="true" t="shared" si="2" ref="F4:F22">$B4</f>
        <v>10</v>
      </c>
      <c r="G4" s="4" t="s">
        <v>6</v>
      </c>
      <c r="H4" s="5"/>
    </row>
    <row r="5" spans="1:8" ht="25.5" customHeight="1">
      <c r="A5" s="2">
        <f ca="1" t="shared" si="0"/>
        <v>0.7759406007680809</v>
      </c>
      <c r="B5" s="2">
        <f t="shared" si="1"/>
        <v>8</v>
      </c>
      <c r="C5" s="3" t="s">
        <v>11</v>
      </c>
      <c r="D5" s="4">
        <v>3.14</v>
      </c>
      <c r="E5" s="4" t="s">
        <v>0</v>
      </c>
      <c r="F5" s="4">
        <f t="shared" si="2"/>
        <v>8</v>
      </c>
      <c r="G5" s="4" t="s">
        <v>6</v>
      </c>
      <c r="H5" s="5"/>
    </row>
    <row r="6" spans="1:8" ht="25.5" customHeight="1">
      <c r="A6" s="2">
        <f ca="1" t="shared" si="0"/>
        <v>0.8655027830864128</v>
      </c>
      <c r="B6" s="2">
        <f t="shared" si="1"/>
        <v>4</v>
      </c>
      <c r="C6" s="3" t="s">
        <v>12</v>
      </c>
      <c r="D6" s="4">
        <v>3.14</v>
      </c>
      <c r="E6" s="4" t="s">
        <v>0</v>
      </c>
      <c r="F6" s="4">
        <f t="shared" si="2"/>
        <v>4</v>
      </c>
      <c r="G6" s="4" t="s">
        <v>6</v>
      </c>
      <c r="H6" s="5"/>
    </row>
    <row r="7" spans="1:8" ht="25.5" customHeight="1">
      <c r="A7" s="2">
        <f ca="1" t="shared" si="0"/>
        <v>0.42803746494610095</v>
      </c>
      <c r="B7" s="2">
        <f t="shared" si="1"/>
        <v>16</v>
      </c>
      <c r="C7" s="3" t="s">
        <v>13</v>
      </c>
      <c r="D7" s="4">
        <v>3.14</v>
      </c>
      <c r="E7" s="4" t="s">
        <v>0</v>
      </c>
      <c r="F7" s="4">
        <f t="shared" si="2"/>
        <v>16</v>
      </c>
      <c r="G7" s="4" t="s">
        <v>6</v>
      </c>
      <c r="H7" s="5"/>
    </row>
    <row r="8" spans="1:8" ht="25.5" customHeight="1">
      <c r="A8" s="2">
        <f ca="1" t="shared" si="0"/>
        <v>0.655636112332104</v>
      </c>
      <c r="B8" s="2">
        <f t="shared" si="1"/>
        <v>11</v>
      </c>
      <c r="C8" s="3" t="s">
        <v>14</v>
      </c>
      <c r="D8" s="4">
        <v>3.14</v>
      </c>
      <c r="E8" s="4" t="s">
        <v>0</v>
      </c>
      <c r="F8" s="4">
        <f t="shared" si="2"/>
        <v>11</v>
      </c>
      <c r="G8" s="4" t="s">
        <v>6</v>
      </c>
      <c r="H8" s="5"/>
    </row>
    <row r="9" spans="1:8" ht="25.5" customHeight="1">
      <c r="A9" s="2">
        <f ca="1" t="shared" si="0"/>
        <v>0.6513908529323089</v>
      </c>
      <c r="B9" s="2">
        <f t="shared" si="1"/>
        <v>12</v>
      </c>
      <c r="C9" s="3" t="s">
        <v>15</v>
      </c>
      <c r="D9" s="4">
        <v>3.14</v>
      </c>
      <c r="E9" s="4" t="s">
        <v>0</v>
      </c>
      <c r="F9" s="4">
        <f t="shared" si="2"/>
        <v>12</v>
      </c>
      <c r="G9" s="4" t="s">
        <v>6</v>
      </c>
      <c r="H9" s="5"/>
    </row>
    <row r="10" spans="1:8" ht="25.5" customHeight="1">
      <c r="A10" s="2">
        <f ca="1" t="shared" si="0"/>
        <v>0.8603111057864226</v>
      </c>
      <c r="B10" s="2">
        <f t="shared" si="1"/>
        <v>5</v>
      </c>
      <c r="C10" s="3" t="s">
        <v>16</v>
      </c>
      <c r="D10" s="4">
        <v>3.14</v>
      </c>
      <c r="E10" s="4" t="s">
        <v>0</v>
      </c>
      <c r="F10" s="4">
        <f t="shared" si="2"/>
        <v>5</v>
      </c>
      <c r="G10" s="4" t="s">
        <v>6</v>
      </c>
      <c r="H10" s="5"/>
    </row>
    <row r="11" spans="1:8" ht="25.5" customHeight="1">
      <c r="A11" s="2">
        <f ca="1" t="shared" si="0"/>
        <v>0.8494947514082014</v>
      </c>
      <c r="B11" s="2">
        <f t="shared" si="1"/>
        <v>6</v>
      </c>
      <c r="C11" s="3" t="s">
        <v>17</v>
      </c>
      <c r="D11" s="4">
        <v>3.14</v>
      </c>
      <c r="E11" s="4" t="s">
        <v>0</v>
      </c>
      <c r="F11" s="4">
        <f t="shared" si="2"/>
        <v>6</v>
      </c>
      <c r="G11" s="4" t="s">
        <v>6</v>
      </c>
      <c r="H11" s="5"/>
    </row>
    <row r="12" spans="1:8" ht="25.5" customHeight="1">
      <c r="A12" s="2">
        <f ca="1" t="shared" si="0"/>
        <v>0.9755698284134269</v>
      </c>
      <c r="B12" s="2">
        <f t="shared" si="1"/>
        <v>1</v>
      </c>
      <c r="C12" s="3" t="s">
        <v>18</v>
      </c>
      <c r="D12" s="4">
        <v>3.14</v>
      </c>
      <c r="E12" s="4" t="s">
        <v>0</v>
      </c>
      <c r="F12" s="4">
        <f t="shared" si="2"/>
        <v>1</v>
      </c>
      <c r="G12" s="4" t="s">
        <v>32</v>
      </c>
      <c r="H12" s="5"/>
    </row>
    <row r="13" spans="1:8" ht="25.5" customHeight="1">
      <c r="A13" s="2">
        <f ca="1" t="shared" si="0"/>
        <v>0.2538361562792488</v>
      </c>
      <c r="B13" s="2">
        <f t="shared" si="1"/>
        <v>18</v>
      </c>
      <c r="C13" s="3" t="s">
        <v>19</v>
      </c>
      <c r="D13" s="4">
        <v>3.14</v>
      </c>
      <c r="E13" s="4" t="s">
        <v>31</v>
      </c>
      <c r="F13" s="4">
        <f t="shared" si="2"/>
        <v>18</v>
      </c>
      <c r="G13" s="4" t="s">
        <v>32</v>
      </c>
      <c r="H13" s="5"/>
    </row>
    <row r="14" spans="1:8" ht="25.5" customHeight="1">
      <c r="A14" s="2">
        <f ca="1" t="shared" si="0"/>
        <v>0.8829686503395351</v>
      </c>
      <c r="B14" s="2">
        <f t="shared" si="1"/>
        <v>3</v>
      </c>
      <c r="C14" s="3" t="s">
        <v>20</v>
      </c>
      <c r="D14" s="4">
        <v>3.14</v>
      </c>
      <c r="E14" s="4" t="s">
        <v>31</v>
      </c>
      <c r="F14" s="4">
        <f t="shared" si="2"/>
        <v>3</v>
      </c>
      <c r="G14" s="4" t="s">
        <v>32</v>
      </c>
      <c r="H14" s="5"/>
    </row>
    <row r="15" spans="1:8" ht="25.5" customHeight="1">
      <c r="A15" s="2">
        <f ca="1" t="shared" si="0"/>
        <v>0.21433507574420219</v>
      </c>
      <c r="B15" s="2">
        <f t="shared" si="1"/>
        <v>20</v>
      </c>
      <c r="C15" s="3" t="s">
        <v>21</v>
      </c>
      <c r="D15" s="4">
        <v>3.14</v>
      </c>
      <c r="E15" s="4" t="s">
        <v>31</v>
      </c>
      <c r="F15" s="4">
        <f t="shared" si="2"/>
        <v>20</v>
      </c>
      <c r="G15" s="4" t="s">
        <v>32</v>
      </c>
      <c r="H15" s="5"/>
    </row>
    <row r="16" spans="1:8" ht="25.5" customHeight="1">
      <c r="A16" s="2">
        <f ca="1" t="shared" si="0"/>
        <v>0.8294242651936656</v>
      </c>
      <c r="B16" s="2">
        <f t="shared" si="1"/>
        <v>7</v>
      </c>
      <c r="C16" s="3" t="s">
        <v>22</v>
      </c>
      <c r="D16" s="4">
        <v>3.14</v>
      </c>
      <c r="E16" s="4" t="s">
        <v>31</v>
      </c>
      <c r="F16" s="4">
        <f t="shared" si="2"/>
        <v>7</v>
      </c>
      <c r="G16" s="4" t="s">
        <v>32</v>
      </c>
      <c r="H16" s="5"/>
    </row>
    <row r="17" spans="1:8" ht="25.5" customHeight="1">
      <c r="A17" s="2">
        <f ca="1" t="shared" si="0"/>
        <v>0.2415009873720919</v>
      </c>
      <c r="B17" s="2">
        <f t="shared" si="1"/>
        <v>19</v>
      </c>
      <c r="C17" s="3" t="s">
        <v>23</v>
      </c>
      <c r="D17" s="4">
        <v>3.14</v>
      </c>
      <c r="E17" s="4" t="s">
        <v>31</v>
      </c>
      <c r="F17" s="4">
        <f t="shared" si="2"/>
        <v>19</v>
      </c>
      <c r="G17" s="4" t="s">
        <v>32</v>
      </c>
      <c r="H17" s="5"/>
    </row>
    <row r="18" spans="1:8" ht="25.5" customHeight="1">
      <c r="A18" s="2">
        <f ca="1" t="shared" si="0"/>
        <v>0.5910705458936718</v>
      </c>
      <c r="B18" s="2">
        <f t="shared" si="1"/>
        <v>13</v>
      </c>
      <c r="C18" s="3" t="s">
        <v>24</v>
      </c>
      <c r="D18" s="4">
        <v>3.14</v>
      </c>
      <c r="E18" s="4" t="s">
        <v>31</v>
      </c>
      <c r="F18" s="4">
        <f t="shared" si="2"/>
        <v>13</v>
      </c>
      <c r="G18" s="4" t="s">
        <v>32</v>
      </c>
      <c r="H18" s="5"/>
    </row>
    <row r="19" spans="1:8" ht="25.5" customHeight="1">
      <c r="A19" s="2">
        <f ca="1" t="shared" si="0"/>
        <v>0.5341415769153173</v>
      </c>
      <c r="B19" s="2">
        <f t="shared" si="1"/>
        <v>14</v>
      </c>
      <c r="C19" s="3" t="s">
        <v>25</v>
      </c>
      <c r="D19" s="4">
        <v>3.14</v>
      </c>
      <c r="E19" s="4" t="s">
        <v>31</v>
      </c>
      <c r="F19" s="4">
        <f t="shared" si="2"/>
        <v>14</v>
      </c>
      <c r="G19" s="4" t="s">
        <v>32</v>
      </c>
      <c r="H19" s="5"/>
    </row>
    <row r="20" spans="1:8" ht="25.5" customHeight="1">
      <c r="A20" s="2">
        <f ca="1" t="shared" si="0"/>
        <v>0.5101524049605359</v>
      </c>
      <c r="B20" s="2">
        <f t="shared" si="1"/>
        <v>15</v>
      </c>
      <c r="C20" s="3" t="s">
        <v>26</v>
      </c>
      <c r="D20" s="4">
        <v>3.14</v>
      </c>
      <c r="E20" s="4" t="s">
        <v>31</v>
      </c>
      <c r="F20" s="4">
        <f t="shared" si="2"/>
        <v>15</v>
      </c>
      <c r="G20" s="4" t="s">
        <v>32</v>
      </c>
      <c r="H20" s="5"/>
    </row>
    <row r="21" spans="1:8" ht="25.5" customHeight="1">
      <c r="A21" s="2">
        <f ca="1" t="shared" si="0"/>
        <v>0.3640608615060046</v>
      </c>
      <c r="B21" s="2">
        <f t="shared" si="1"/>
        <v>17</v>
      </c>
      <c r="C21" s="3" t="s">
        <v>27</v>
      </c>
      <c r="D21" s="4">
        <v>3.14</v>
      </c>
      <c r="E21" s="4" t="s">
        <v>31</v>
      </c>
      <c r="F21" s="4">
        <f t="shared" si="2"/>
        <v>17</v>
      </c>
      <c r="G21" s="4" t="s">
        <v>32</v>
      </c>
      <c r="H21" s="5"/>
    </row>
    <row r="22" spans="1:8" ht="25.5" customHeight="1">
      <c r="A22" s="2">
        <f ca="1" t="shared" si="0"/>
        <v>0.9029837895586752</v>
      </c>
      <c r="B22" s="2">
        <f t="shared" si="1"/>
        <v>2</v>
      </c>
      <c r="C22" s="3" t="s">
        <v>28</v>
      </c>
      <c r="D22" s="4">
        <v>3.14</v>
      </c>
      <c r="E22" s="4" t="s">
        <v>31</v>
      </c>
      <c r="F22" s="4">
        <f t="shared" si="2"/>
        <v>2</v>
      </c>
      <c r="G22" s="4" t="s">
        <v>32</v>
      </c>
      <c r="H22" s="5"/>
    </row>
    <row r="24" spans="7:9" ht="27" customHeight="1" thickBot="1">
      <c r="G24" s="7" t="s">
        <v>1</v>
      </c>
      <c r="H24" s="7"/>
      <c r="I24" s="8"/>
    </row>
    <row r="26" spans="3:10" ht="27" customHeight="1">
      <c r="C26" s="155" t="s">
        <v>8</v>
      </c>
      <c r="D26" s="156"/>
      <c r="E26" s="156"/>
      <c r="F26" s="156"/>
      <c r="G26" s="156"/>
      <c r="H26" s="156"/>
      <c r="I26" s="156"/>
      <c r="J26" s="156"/>
    </row>
    <row r="27" spans="3:10" ht="27" customHeight="1">
      <c r="C27" s="157" t="s">
        <v>4</v>
      </c>
      <c r="D27" s="158"/>
      <c r="E27" s="158"/>
      <c r="F27" s="158"/>
      <c r="G27" s="158"/>
      <c r="H27" s="158"/>
      <c r="I27" s="158"/>
      <c r="J27" s="158"/>
    </row>
    <row r="28" spans="3:8" ht="27" customHeight="1">
      <c r="C28" s="3" t="s">
        <v>34</v>
      </c>
      <c r="D28" s="4">
        <v>3.14</v>
      </c>
      <c r="E28" s="4" t="s">
        <v>5</v>
      </c>
      <c r="F28" s="4">
        <f>$B3</f>
        <v>9</v>
      </c>
      <c r="G28" s="4" t="s">
        <v>7</v>
      </c>
      <c r="H28" s="5">
        <f>D28*F28</f>
        <v>28.26</v>
      </c>
    </row>
    <row r="29" spans="3:8" ht="27" customHeight="1">
      <c r="C29" s="3" t="s">
        <v>36</v>
      </c>
      <c r="D29" s="4">
        <v>3.14</v>
      </c>
      <c r="E29" s="4" t="s">
        <v>5</v>
      </c>
      <c r="F29" s="4">
        <f aca="true" t="shared" si="3" ref="F29:F47">$B4</f>
        <v>10</v>
      </c>
      <c r="G29" s="4" t="s">
        <v>7</v>
      </c>
      <c r="H29" s="5">
        <f aca="true" t="shared" si="4" ref="H29:H47">D29*F29</f>
        <v>31.400000000000002</v>
      </c>
    </row>
    <row r="30" spans="3:8" ht="27" customHeight="1">
      <c r="C30" s="3" t="s">
        <v>11</v>
      </c>
      <c r="D30" s="4">
        <v>3.14</v>
      </c>
      <c r="E30" s="4" t="s">
        <v>0</v>
      </c>
      <c r="F30" s="4">
        <f t="shared" si="3"/>
        <v>8</v>
      </c>
      <c r="G30" s="4" t="s">
        <v>6</v>
      </c>
      <c r="H30" s="5">
        <f t="shared" si="4"/>
        <v>25.12</v>
      </c>
    </row>
    <row r="31" spans="3:8" ht="27" customHeight="1">
      <c r="C31" s="3" t="s">
        <v>12</v>
      </c>
      <c r="D31" s="4">
        <v>3.14</v>
      </c>
      <c r="E31" s="4" t="s">
        <v>0</v>
      </c>
      <c r="F31" s="4">
        <f t="shared" si="3"/>
        <v>4</v>
      </c>
      <c r="G31" s="4" t="s">
        <v>32</v>
      </c>
      <c r="H31" s="5">
        <f t="shared" si="4"/>
        <v>12.56</v>
      </c>
    </row>
    <row r="32" spans="3:8" ht="27" customHeight="1">
      <c r="C32" s="3" t="s">
        <v>13</v>
      </c>
      <c r="D32" s="4">
        <v>3.14</v>
      </c>
      <c r="E32" s="4" t="s">
        <v>31</v>
      </c>
      <c r="F32" s="4">
        <f t="shared" si="3"/>
        <v>16</v>
      </c>
      <c r="G32" s="4" t="s">
        <v>32</v>
      </c>
      <c r="H32" s="5">
        <f t="shared" si="4"/>
        <v>50.24</v>
      </c>
    </row>
    <row r="33" spans="3:8" ht="27" customHeight="1">
      <c r="C33" s="3" t="s">
        <v>14</v>
      </c>
      <c r="D33" s="4">
        <v>3.14</v>
      </c>
      <c r="E33" s="4" t="s">
        <v>31</v>
      </c>
      <c r="F33" s="4">
        <f t="shared" si="3"/>
        <v>11</v>
      </c>
      <c r="G33" s="4" t="s">
        <v>32</v>
      </c>
      <c r="H33" s="5">
        <f t="shared" si="4"/>
        <v>34.54</v>
      </c>
    </row>
    <row r="34" spans="3:8" ht="27" customHeight="1">
      <c r="C34" s="3" t="s">
        <v>15</v>
      </c>
      <c r="D34" s="4">
        <v>3.14</v>
      </c>
      <c r="E34" s="4" t="s">
        <v>31</v>
      </c>
      <c r="F34" s="4">
        <f t="shared" si="3"/>
        <v>12</v>
      </c>
      <c r="G34" s="4" t="s">
        <v>32</v>
      </c>
      <c r="H34" s="5">
        <f t="shared" si="4"/>
        <v>37.68</v>
      </c>
    </row>
    <row r="35" spans="3:8" ht="27" customHeight="1">
      <c r="C35" s="3" t="s">
        <v>16</v>
      </c>
      <c r="D35" s="4">
        <v>3.14</v>
      </c>
      <c r="E35" s="4" t="s">
        <v>31</v>
      </c>
      <c r="F35" s="4">
        <f t="shared" si="3"/>
        <v>5</v>
      </c>
      <c r="G35" s="4" t="s">
        <v>32</v>
      </c>
      <c r="H35" s="5">
        <f t="shared" si="4"/>
        <v>15.700000000000001</v>
      </c>
    </row>
    <row r="36" spans="3:8" ht="27" customHeight="1">
      <c r="C36" s="3" t="s">
        <v>17</v>
      </c>
      <c r="D36" s="4">
        <v>3.14</v>
      </c>
      <c r="E36" s="4" t="s">
        <v>31</v>
      </c>
      <c r="F36" s="4">
        <f t="shared" si="3"/>
        <v>6</v>
      </c>
      <c r="G36" s="4" t="s">
        <v>32</v>
      </c>
      <c r="H36" s="5">
        <f t="shared" si="4"/>
        <v>18.84</v>
      </c>
    </row>
    <row r="37" spans="3:8" ht="27" customHeight="1">
      <c r="C37" s="3" t="s">
        <v>18</v>
      </c>
      <c r="D37" s="4">
        <v>3.14</v>
      </c>
      <c r="E37" s="4" t="s">
        <v>31</v>
      </c>
      <c r="F37" s="4">
        <f t="shared" si="3"/>
        <v>1</v>
      </c>
      <c r="G37" s="4" t="s">
        <v>32</v>
      </c>
      <c r="H37" s="5">
        <f t="shared" si="4"/>
        <v>3.14</v>
      </c>
    </row>
    <row r="38" spans="3:8" ht="27" customHeight="1">
      <c r="C38" s="3" t="s">
        <v>19</v>
      </c>
      <c r="D38" s="4">
        <v>3.14</v>
      </c>
      <c r="E38" s="4" t="s">
        <v>31</v>
      </c>
      <c r="F38" s="4">
        <f t="shared" si="3"/>
        <v>18</v>
      </c>
      <c r="G38" s="4" t="s">
        <v>32</v>
      </c>
      <c r="H38" s="5">
        <f t="shared" si="4"/>
        <v>56.52</v>
      </c>
    </row>
    <row r="39" spans="3:8" ht="27" customHeight="1">
      <c r="C39" s="3" t="s">
        <v>20</v>
      </c>
      <c r="D39" s="4">
        <v>3.14</v>
      </c>
      <c r="E39" s="4" t="s">
        <v>31</v>
      </c>
      <c r="F39" s="4">
        <f t="shared" si="3"/>
        <v>3</v>
      </c>
      <c r="G39" s="4" t="s">
        <v>32</v>
      </c>
      <c r="H39" s="5">
        <f t="shared" si="4"/>
        <v>9.42</v>
      </c>
    </row>
    <row r="40" spans="3:8" ht="27" customHeight="1">
      <c r="C40" s="3" t="s">
        <v>21</v>
      </c>
      <c r="D40" s="4">
        <v>3.14</v>
      </c>
      <c r="E40" s="4" t="s">
        <v>31</v>
      </c>
      <c r="F40" s="4">
        <f t="shared" si="3"/>
        <v>20</v>
      </c>
      <c r="G40" s="4" t="s">
        <v>32</v>
      </c>
      <c r="H40" s="5">
        <f t="shared" si="4"/>
        <v>62.800000000000004</v>
      </c>
    </row>
    <row r="41" spans="3:8" ht="27" customHeight="1">
      <c r="C41" s="3" t="s">
        <v>22</v>
      </c>
      <c r="D41" s="4">
        <v>3.14</v>
      </c>
      <c r="E41" s="4" t="s">
        <v>31</v>
      </c>
      <c r="F41" s="4">
        <f t="shared" si="3"/>
        <v>7</v>
      </c>
      <c r="G41" s="4" t="s">
        <v>32</v>
      </c>
      <c r="H41" s="5">
        <f t="shared" si="4"/>
        <v>21.98</v>
      </c>
    </row>
    <row r="42" spans="3:8" ht="27" customHeight="1">
      <c r="C42" s="3" t="s">
        <v>23</v>
      </c>
      <c r="D42" s="4">
        <v>3.14</v>
      </c>
      <c r="E42" s="4" t="s">
        <v>31</v>
      </c>
      <c r="F42" s="4">
        <f t="shared" si="3"/>
        <v>19</v>
      </c>
      <c r="G42" s="4" t="s">
        <v>32</v>
      </c>
      <c r="H42" s="5">
        <f t="shared" si="4"/>
        <v>59.660000000000004</v>
      </c>
    </row>
    <row r="43" spans="3:8" ht="27" customHeight="1">
      <c r="C43" s="3" t="s">
        <v>24</v>
      </c>
      <c r="D43" s="4">
        <v>3.14</v>
      </c>
      <c r="E43" s="4" t="s">
        <v>31</v>
      </c>
      <c r="F43" s="4">
        <f t="shared" si="3"/>
        <v>13</v>
      </c>
      <c r="G43" s="4" t="s">
        <v>32</v>
      </c>
      <c r="H43" s="5">
        <f t="shared" si="4"/>
        <v>40.82</v>
      </c>
    </row>
    <row r="44" spans="3:8" ht="27" customHeight="1">
      <c r="C44" s="3" t="s">
        <v>25</v>
      </c>
      <c r="D44" s="4">
        <v>3.14</v>
      </c>
      <c r="E44" s="4" t="s">
        <v>31</v>
      </c>
      <c r="F44" s="4">
        <f t="shared" si="3"/>
        <v>14</v>
      </c>
      <c r="G44" s="4" t="s">
        <v>32</v>
      </c>
      <c r="H44" s="5">
        <f t="shared" si="4"/>
        <v>43.96</v>
      </c>
    </row>
    <row r="45" spans="3:8" ht="27" customHeight="1">
      <c r="C45" s="3" t="s">
        <v>26</v>
      </c>
      <c r="D45" s="4">
        <v>3.14</v>
      </c>
      <c r="E45" s="4" t="s">
        <v>31</v>
      </c>
      <c r="F45" s="4">
        <f t="shared" si="3"/>
        <v>15</v>
      </c>
      <c r="G45" s="4" t="s">
        <v>32</v>
      </c>
      <c r="H45" s="5">
        <f t="shared" si="4"/>
        <v>47.1</v>
      </c>
    </row>
    <row r="46" spans="3:8" ht="27" customHeight="1">
      <c r="C46" s="3" t="s">
        <v>27</v>
      </c>
      <c r="D46" s="4">
        <v>3.14</v>
      </c>
      <c r="E46" s="4" t="s">
        <v>31</v>
      </c>
      <c r="F46" s="4">
        <f t="shared" si="3"/>
        <v>17</v>
      </c>
      <c r="G46" s="4" t="s">
        <v>32</v>
      </c>
      <c r="H46" s="5">
        <f t="shared" si="4"/>
        <v>53.38</v>
      </c>
    </row>
    <row r="47" spans="3:8" ht="27" customHeight="1">
      <c r="C47" s="3" t="s">
        <v>28</v>
      </c>
      <c r="D47" s="4">
        <v>3.14</v>
      </c>
      <c r="E47" s="4" t="s">
        <v>31</v>
      </c>
      <c r="F47" s="4">
        <f t="shared" si="3"/>
        <v>2</v>
      </c>
      <c r="G47" s="4" t="s">
        <v>6</v>
      </c>
      <c r="H47" s="5">
        <f t="shared" si="4"/>
        <v>6.28</v>
      </c>
    </row>
    <row r="49" spans="7:9" ht="27" customHeight="1">
      <c r="G49" s="10"/>
      <c r="H49" s="10"/>
      <c r="I49" s="37"/>
    </row>
  </sheetData>
  <sheetProtection password="E177" sheet="1" objects="1" scenarios="1"/>
  <mergeCells count="5">
    <mergeCell ref="C27:J27"/>
    <mergeCell ref="A1:B1"/>
    <mergeCell ref="C1:J1"/>
    <mergeCell ref="C2:J2"/>
    <mergeCell ref="C26:J26"/>
  </mergeCells>
  <hyperlinks>
    <hyperlink ref="L1" location="算数小テスト一覧!A1" display="→算数小テスト一覧に戻る"/>
  </hyperlinks>
  <printOptions/>
  <pageMargins left="0.3937007874015748" right="0.3937007874015748" top="0.5905511811023623" bottom="0.5905511811023623" header="0.11811023622047245" footer="0.11811023622047245"/>
  <pageSetup fitToHeight="0" horizontalDpi="600" verticalDpi="600" orientation="portrait" paperSize="13" r:id="rId1"/>
  <rowBreaks count="1" manualBreakCount="1">
    <brk id="25" min="2" max="9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S48"/>
  <sheetViews>
    <sheetView zoomScale="75" zoomScaleNormal="75" workbookViewId="0" topLeftCell="A1">
      <selection activeCell="R1" sqref="R1"/>
    </sheetView>
  </sheetViews>
  <sheetFormatPr defaultColWidth="9.00390625" defaultRowHeight="27" customHeight="1"/>
  <cols>
    <col min="1" max="2" width="7.375" style="107" customWidth="1"/>
    <col min="3" max="3" width="6.00390625" style="53" bestFit="1" customWidth="1"/>
    <col min="4" max="4" width="3.00390625" style="50" customWidth="1"/>
    <col min="5" max="5" width="2.50390625" style="50" customWidth="1"/>
    <col min="6" max="6" width="3.00390625" style="50" customWidth="1"/>
    <col min="7" max="7" width="2.50390625" style="50" customWidth="1"/>
    <col min="8" max="8" width="5.00390625" style="50" customWidth="1"/>
    <col min="9" max="9" width="2.50390625" style="48" customWidth="1"/>
    <col min="10" max="10" width="3.00390625" style="48" customWidth="1"/>
    <col min="11" max="11" width="2.50390625" style="48" customWidth="1"/>
    <col min="12" max="12" width="3.00390625" style="48" customWidth="1"/>
    <col min="13" max="13" width="2.50390625" style="48" customWidth="1"/>
    <col min="14" max="14" width="5.00390625" style="48" customWidth="1"/>
    <col min="15" max="15" width="3.50390625" style="48" customWidth="1"/>
    <col min="16" max="16" width="12.50390625" style="48" customWidth="1"/>
    <col min="17" max="17" width="9.00390625" style="48" customWidth="1"/>
    <col min="18" max="18" width="27.00390625" style="12" customWidth="1"/>
    <col min="19" max="16384" width="9.00390625" style="48" customWidth="1"/>
  </cols>
  <sheetData>
    <row r="1" spans="1:18" ht="27" customHeight="1">
      <c r="A1" s="146" t="s">
        <v>2</v>
      </c>
      <c r="B1" s="146"/>
      <c r="C1" s="155" t="s">
        <v>37</v>
      </c>
      <c r="D1" s="156"/>
      <c r="E1" s="156"/>
      <c r="F1" s="156"/>
      <c r="G1" s="156"/>
      <c r="H1" s="156"/>
      <c r="I1" s="156"/>
      <c r="J1" s="156"/>
      <c r="K1" s="166"/>
      <c r="L1" s="166"/>
      <c r="M1" s="166"/>
      <c r="N1" s="166"/>
      <c r="O1" s="166"/>
      <c r="P1" s="166"/>
      <c r="R1" s="106" t="s">
        <v>313</v>
      </c>
    </row>
    <row r="2" spans="1:16" ht="27" customHeight="1">
      <c r="A2" s="34" t="s">
        <v>116</v>
      </c>
      <c r="B2" s="34" t="s">
        <v>35</v>
      </c>
      <c r="C2" s="164" t="s">
        <v>4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9" ht="27" customHeight="1">
      <c r="A3" s="2">
        <f>RANDBETWEEN(1,10)</f>
        <v>2</v>
      </c>
      <c r="B3" s="2">
        <f>RANDBETWEEN(1,10)</f>
        <v>5</v>
      </c>
      <c r="C3" s="49" t="s">
        <v>99</v>
      </c>
      <c r="D3" s="50">
        <f>$A3</f>
        <v>2</v>
      </c>
      <c r="E3" s="50" t="s">
        <v>66</v>
      </c>
      <c r="F3" s="50">
        <v>2</v>
      </c>
      <c r="G3" s="51" t="s">
        <v>66</v>
      </c>
      <c r="H3" s="51">
        <v>3.14</v>
      </c>
      <c r="I3" s="50" t="s">
        <v>112</v>
      </c>
      <c r="J3" s="50">
        <f>$B3</f>
        <v>5</v>
      </c>
      <c r="K3" s="50" t="s">
        <v>66</v>
      </c>
      <c r="L3" s="50">
        <v>2</v>
      </c>
      <c r="M3" s="50" t="s">
        <v>66</v>
      </c>
      <c r="N3" s="51">
        <v>3.14</v>
      </c>
      <c r="O3" s="50" t="s">
        <v>67</v>
      </c>
      <c r="P3" s="52"/>
      <c r="Q3" s="50"/>
      <c r="S3" s="50"/>
    </row>
    <row r="4" spans="1:19" ht="27" customHeight="1">
      <c r="A4" s="2">
        <f>RANDBETWEEN(1,10)</f>
        <v>4</v>
      </c>
      <c r="B4" s="2">
        <f>RANDBETWEEN(1,10)</f>
        <v>2</v>
      </c>
      <c r="C4" s="49" t="s">
        <v>38</v>
      </c>
      <c r="D4" s="50">
        <f>$A4</f>
        <v>4</v>
      </c>
      <c r="E4" s="50" t="s">
        <v>66</v>
      </c>
      <c r="F4" s="50">
        <v>2</v>
      </c>
      <c r="G4" s="51" t="s">
        <v>66</v>
      </c>
      <c r="H4" s="51">
        <v>3.14</v>
      </c>
      <c r="I4" s="50" t="s">
        <v>112</v>
      </c>
      <c r="J4" s="50">
        <f>$B4</f>
        <v>2</v>
      </c>
      <c r="K4" s="50" t="s">
        <v>66</v>
      </c>
      <c r="L4" s="50">
        <v>2</v>
      </c>
      <c r="M4" s="50" t="s">
        <v>66</v>
      </c>
      <c r="N4" s="51">
        <v>3.14</v>
      </c>
      <c r="O4" s="50" t="s">
        <v>67</v>
      </c>
      <c r="P4" s="52"/>
      <c r="Q4" s="50"/>
      <c r="S4" s="50"/>
    </row>
    <row r="5" spans="1:19" ht="27" customHeight="1">
      <c r="A5" s="2">
        <f>RANDBETWEEN(1,10)</f>
        <v>4</v>
      </c>
      <c r="B5" s="2">
        <f>RANDBETWEEN(1,10)</f>
        <v>2</v>
      </c>
      <c r="C5" s="49" t="s">
        <v>39</v>
      </c>
      <c r="D5" s="50">
        <f>$A5</f>
        <v>4</v>
      </c>
      <c r="E5" s="50" t="s">
        <v>66</v>
      </c>
      <c r="F5" s="50">
        <v>2</v>
      </c>
      <c r="G5" s="51" t="s">
        <v>66</v>
      </c>
      <c r="H5" s="51">
        <v>3.14</v>
      </c>
      <c r="I5" s="50" t="s">
        <v>112</v>
      </c>
      <c r="J5" s="50">
        <f>$B5</f>
        <v>2</v>
      </c>
      <c r="K5" s="50" t="s">
        <v>66</v>
      </c>
      <c r="L5" s="50">
        <v>2</v>
      </c>
      <c r="M5" s="50" t="s">
        <v>66</v>
      </c>
      <c r="N5" s="51">
        <v>3.14</v>
      </c>
      <c r="O5" s="50" t="s">
        <v>67</v>
      </c>
      <c r="P5" s="52"/>
      <c r="Q5" s="50"/>
      <c r="S5" s="50"/>
    </row>
    <row r="6" spans="1:19" ht="27" customHeight="1">
      <c r="A6" s="2">
        <f>RANDBETWEEN(1,10)</f>
        <v>2</v>
      </c>
      <c r="B6" s="2">
        <f>RANDBETWEEN(1,10)</f>
        <v>4</v>
      </c>
      <c r="C6" s="49" t="s">
        <v>40</v>
      </c>
      <c r="D6" s="50">
        <f>$A6</f>
        <v>2</v>
      </c>
      <c r="E6" s="50" t="s">
        <v>66</v>
      </c>
      <c r="F6" s="50">
        <v>2</v>
      </c>
      <c r="G6" s="51" t="s">
        <v>66</v>
      </c>
      <c r="H6" s="51">
        <v>3.14</v>
      </c>
      <c r="I6" s="50" t="s">
        <v>112</v>
      </c>
      <c r="J6" s="50">
        <f>$B6</f>
        <v>4</v>
      </c>
      <c r="K6" s="50" t="s">
        <v>66</v>
      </c>
      <c r="L6" s="50">
        <v>2</v>
      </c>
      <c r="M6" s="50" t="s">
        <v>66</v>
      </c>
      <c r="N6" s="51">
        <v>3.14</v>
      </c>
      <c r="O6" s="50" t="s">
        <v>67</v>
      </c>
      <c r="P6" s="52"/>
      <c r="Q6" s="50"/>
      <c r="S6" s="50"/>
    </row>
    <row r="7" spans="1:19" ht="27" customHeight="1">
      <c r="A7" s="2">
        <f>RANDBETWEEN(1,10)</f>
        <v>1</v>
      </c>
      <c r="B7" s="2">
        <f>RANDBETWEEN(1,10)</f>
        <v>3</v>
      </c>
      <c r="C7" s="49" t="s">
        <v>41</v>
      </c>
      <c r="D7" s="50">
        <f>$A7</f>
        <v>1</v>
      </c>
      <c r="E7" s="50" t="s">
        <v>66</v>
      </c>
      <c r="F7" s="50">
        <v>2</v>
      </c>
      <c r="G7" s="51" t="s">
        <v>66</v>
      </c>
      <c r="H7" s="51">
        <v>3.14</v>
      </c>
      <c r="I7" s="50" t="s">
        <v>112</v>
      </c>
      <c r="J7" s="50">
        <f>$B7</f>
        <v>3</v>
      </c>
      <c r="K7" s="50" t="s">
        <v>66</v>
      </c>
      <c r="L7" s="50">
        <v>2</v>
      </c>
      <c r="M7" s="50" t="s">
        <v>66</v>
      </c>
      <c r="N7" s="51">
        <v>3.14</v>
      </c>
      <c r="O7" s="50" t="s">
        <v>67</v>
      </c>
      <c r="P7" s="52"/>
      <c r="Q7" s="50"/>
      <c r="S7" s="50"/>
    </row>
    <row r="8" spans="1:19" ht="27" customHeight="1">
      <c r="A8" s="2">
        <f>RANDBETWEEN(1,10)</f>
        <v>4</v>
      </c>
      <c r="B8" s="2">
        <f>RANDBETWEEN(1,10)</f>
        <v>7</v>
      </c>
      <c r="C8" s="49" t="s">
        <v>42</v>
      </c>
      <c r="D8" s="50">
        <f>IF(A8&gt;B8,A8,B8)</f>
        <v>7</v>
      </c>
      <c r="E8" s="50" t="s">
        <v>66</v>
      </c>
      <c r="F8" s="50">
        <v>2</v>
      </c>
      <c r="G8" s="51" t="s">
        <v>66</v>
      </c>
      <c r="H8" s="51">
        <v>3.14</v>
      </c>
      <c r="I8" s="50" t="s">
        <v>170</v>
      </c>
      <c r="J8" s="50">
        <f>IF(A8&lt;B8,A8,B8)</f>
        <v>4</v>
      </c>
      <c r="K8" s="50" t="s">
        <v>66</v>
      </c>
      <c r="L8" s="50">
        <v>2</v>
      </c>
      <c r="M8" s="50" t="s">
        <v>66</v>
      </c>
      <c r="N8" s="51">
        <v>3.14</v>
      </c>
      <c r="O8" s="50" t="s">
        <v>67</v>
      </c>
      <c r="P8" s="52"/>
      <c r="Q8" s="50"/>
      <c r="S8" s="50"/>
    </row>
    <row r="9" spans="1:19" ht="27" customHeight="1">
      <c r="A9" s="2">
        <f>RANDBETWEEN(1,10)</f>
        <v>5</v>
      </c>
      <c r="B9" s="2">
        <f>RANDBETWEEN(1,10)</f>
        <v>6</v>
      </c>
      <c r="C9" s="49" t="s">
        <v>43</v>
      </c>
      <c r="D9" s="50">
        <f>IF(A9&gt;B9,A9,B9)</f>
        <v>6</v>
      </c>
      <c r="E9" s="50" t="s">
        <v>66</v>
      </c>
      <c r="F9" s="50">
        <v>2</v>
      </c>
      <c r="G9" s="51" t="s">
        <v>66</v>
      </c>
      <c r="H9" s="51">
        <v>3.14</v>
      </c>
      <c r="I9" s="50" t="s">
        <v>171</v>
      </c>
      <c r="J9" s="50">
        <f>IF(A9&lt;B9,A9,B9)</f>
        <v>5</v>
      </c>
      <c r="K9" s="50" t="s">
        <v>66</v>
      </c>
      <c r="L9" s="50">
        <v>2</v>
      </c>
      <c r="M9" s="50" t="s">
        <v>66</v>
      </c>
      <c r="N9" s="51">
        <v>3.14</v>
      </c>
      <c r="O9" s="50" t="s">
        <v>67</v>
      </c>
      <c r="P9" s="52"/>
      <c r="Q9" s="50"/>
      <c r="S9" s="50"/>
    </row>
    <row r="10" spans="1:19" ht="27" customHeight="1">
      <c r="A10" s="2">
        <f>RANDBETWEEN(1,10)</f>
        <v>4</v>
      </c>
      <c r="B10" s="2">
        <f>RANDBETWEEN(1,10)</f>
        <v>6</v>
      </c>
      <c r="C10" s="49" t="s">
        <v>44</v>
      </c>
      <c r="D10" s="50">
        <f>IF(A10&gt;B10,A10,B10)</f>
        <v>6</v>
      </c>
      <c r="E10" s="50" t="s">
        <v>66</v>
      </c>
      <c r="F10" s="50">
        <v>2</v>
      </c>
      <c r="G10" s="51" t="s">
        <v>66</v>
      </c>
      <c r="H10" s="51">
        <v>3.14</v>
      </c>
      <c r="I10" s="50" t="s">
        <v>171</v>
      </c>
      <c r="J10" s="50">
        <f>IF(A10&lt;B10,A10,B10)</f>
        <v>4</v>
      </c>
      <c r="K10" s="50" t="s">
        <v>66</v>
      </c>
      <c r="L10" s="50">
        <v>2</v>
      </c>
      <c r="M10" s="50" t="s">
        <v>66</v>
      </c>
      <c r="N10" s="51">
        <v>3.14</v>
      </c>
      <c r="O10" s="50" t="s">
        <v>67</v>
      </c>
      <c r="P10" s="52"/>
      <c r="Q10" s="50"/>
      <c r="S10" s="50"/>
    </row>
    <row r="11" spans="1:19" ht="27" customHeight="1">
      <c r="A11" s="2">
        <f>RANDBETWEEN(1,10)</f>
        <v>2</v>
      </c>
      <c r="B11" s="2">
        <f>RANDBETWEEN(1,10)</f>
        <v>6</v>
      </c>
      <c r="C11" s="49" t="s">
        <v>45</v>
      </c>
      <c r="D11" s="50">
        <f>IF(A11&gt;B11,A11,B11)</f>
        <v>6</v>
      </c>
      <c r="E11" s="50" t="s">
        <v>66</v>
      </c>
      <c r="F11" s="50">
        <v>2</v>
      </c>
      <c r="G11" s="51" t="s">
        <v>66</v>
      </c>
      <c r="H11" s="51">
        <v>3.14</v>
      </c>
      <c r="I11" s="50" t="s">
        <v>171</v>
      </c>
      <c r="J11" s="50">
        <f>IF(A11&lt;B11,A11,B11)</f>
        <v>2</v>
      </c>
      <c r="K11" s="50" t="s">
        <v>66</v>
      </c>
      <c r="L11" s="50">
        <v>2</v>
      </c>
      <c r="M11" s="50" t="s">
        <v>66</v>
      </c>
      <c r="N11" s="51">
        <v>3.14</v>
      </c>
      <c r="O11" s="50" t="s">
        <v>67</v>
      </c>
      <c r="P11" s="52"/>
      <c r="Q11" s="50"/>
      <c r="S11" s="50"/>
    </row>
    <row r="12" spans="1:19" ht="27" customHeight="1">
      <c r="A12" s="2">
        <f>RANDBETWEEN(1,10)</f>
        <v>6</v>
      </c>
      <c r="B12" s="2">
        <f>RANDBETWEEN(1,10)</f>
        <v>3</v>
      </c>
      <c r="C12" s="49" t="s">
        <v>46</v>
      </c>
      <c r="D12" s="50">
        <f>IF(A12&gt;B12,A12,B12)</f>
        <v>6</v>
      </c>
      <c r="E12" s="50" t="s">
        <v>66</v>
      </c>
      <c r="F12" s="50">
        <v>2</v>
      </c>
      <c r="G12" s="51" t="s">
        <v>66</v>
      </c>
      <c r="H12" s="51">
        <v>3.14</v>
      </c>
      <c r="I12" s="50" t="s">
        <v>171</v>
      </c>
      <c r="J12" s="50">
        <f>IF(A12&lt;B12,A12,B12)</f>
        <v>3</v>
      </c>
      <c r="K12" s="50" t="s">
        <v>66</v>
      </c>
      <c r="L12" s="50">
        <v>2</v>
      </c>
      <c r="M12" s="50" t="s">
        <v>66</v>
      </c>
      <c r="N12" s="51">
        <v>3.14</v>
      </c>
      <c r="O12" s="50" t="s">
        <v>67</v>
      </c>
      <c r="P12" s="52"/>
      <c r="Q12" s="50"/>
      <c r="S12" s="50"/>
    </row>
    <row r="13" spans="1:19" ht="27" customHeight="1">
      <c r="A13" s="2">
        <f>RANDBETWEEN(1,10)</f>
        <v>7</v>
      </c>
      <c r="B13" s="2">
        <f>RANDBETWEEN(1,10)</f>
        <v>9</v>
      </c>
      <c r="C13" s="49" t="s">
        <v>47</v>
      </c>
      <c r="D13" s="50">
        <f>$A13</f>
        <v>7</v>
      </c>
      <c r="E13" s="50" t="s">
        <v>66</v>
      </c>
      <c r="F13" s="50">
        <f>$A13</f>
        <v>7</v>
      </c>
      <c r="G13" s="51" t="s">
        <v>66</v>
      </c>
      <c r="H13" s="51">
        <v>3.14</v>
      </c>
      <c r="I13" s="50" t="s">
        <v>363</v>
      </c>
      <c r="J13" s="50">
        <f>B13</f>
        <v>9</v>
      </c>
      <c r="K13" s="50" t="s">
        <v>66</v>
      </c>
      <c r="L13" s="50">
        <f>B13</f>
        <v>9</v>
      </c>
      <c r="M13" s="50" t="s">
        <v>66</v>
      </c>
      <c r="N13" s="51">
        <v>3.14</v>
      </c>
      <c r="O13" s="50" t="s">
        <v>67</v>
      </c>
      <c r="P13" s="52"/>
      <c r="Q13" s="50"/>
      <c r="S13" s="50"/>
    </row>
    <row r="14" spans="1:19" ht="27" customHeight="1">
      <c r="A14" s="2">
        <f>RANDBETWEEN(1,10)</f>
        <v>10</v>
      </c>
      <c r="B14" s="2">
        <f>RANDBETWEEN(1,10)</f>
        <v>9</v>
      </c>
      <c r="C14" s="49" t="s">
        <v>48</v>
      </c>
      <c r="D14" s="50">
        <f>$A14</f>
        <v>10</v>
      </c>
      <c r="E14" s="50" t="s">
        <v>66</v>
      </c>
      <c r="F14" s="50">
        <f>$A14</f>
        <v>10</v>
      </c>
      <c r="G14" s="51" t="s">
        <v>66</v>
      </c>
      <c r="H14" s="51">
        <v>3.14</v>
      </c>
      <c r="I14" s="50" t="s">
        <v>363</v>
      </c>
      <c r="J14" s="50">
        <f>B14</f>
        <v>9</v>
      </c>
      <c r="K14" s="50" t="s">
        <v>66</v>
      </c>
      <c r="L14" s="50">
        <f>B14</f>
        <v>9</v>
      </c>
      <c r="M14" s="50" t="s">
        <v>66</v>
      </c>
      <c r="N14" s="51">
        <v>3.14</v>
      </c>
      <c r="O14" s="50" t="s">
        <v>67</v>
      </c>
      <c r="P14" s="52"/>
      <c r="Q14" s="50"/>
      <c r="S14" s="50"/>
    </row>
    <row r="15" spans="1:19" ht="27" customHeight="1">
      <c r="A15" s="2">
        <f>RANDBETWEEN(1,10)</f>
        <v>9</v>
      </c>
      <c r="B15" s="2">
        <f>RANDBETWEEN(1,10)</f>
        <v>2</v>
      </c>
      <c r="C15" s="49" t="s">
        <v>49</v>
      </c>
      <c r="D15" s="50">
        <f>$A15</f>
        <v>9</v>
      </c>
      <c r="E15" s="50" t="s">
        <v>66</v>
      </c>
      <c r="F15" s="50">
        <f>$A15</f>
        <v>9</v>
      </c>
      <c r="G15" s="51" t="s">
        <v>66</v>
      </c>
      <c r="H15" s="51">
        <v>3.14</v>
      </c>
      <c r="I15" s="50" t="s">
        <v>363</v>
      </c>
      <c r="J15" s="50">
        <f>B15</f>
        <v>2</v>
      </c>
      <c r="K15" s="50" t="s">
        <v>66</v>
      </c>
      <c r="L15" s="50">
        <f>B15</f>
        <v>2</v>
      </c>
      <c r="M15" s="50" t="s">
        <v>66</v>
      </c>
      <c r="N15" s="51">
        <v>3.14</v>
      </c>
      <c r="O15" s="50" t="s">
        <v>67</v>
      </c>
      <c r="P15" s="52"/>
      <c r="Q15" s="50"/>
      <c r="S15" s="50"/>
    </row>
    <row r="16" spans="1:19" ht="27" customHeight="1">
      <c r="A16" s="2">
        <f>RANDBETWEEN(1,10)</f>
        <v>9</v>
      </c>
      <c r="B16" s="2">
        <f>RANDBETWEEN(1,10)</f>
        <v>10</v>
      </c>
      <c r="C16" s="49" t="s">
        <v>50</v>
      </c>
      <c r="D16" s="50">
        <f>$A16</f>
        <v>9</v>
      </c>
      <c r="E16" s="50" t="s">
        <v>66</v>
      </c>
      <c r="F16" s="50">
        <f>$A16</f>
        <v>9</v>
      </c>
      <c r="G16" s="51" t="s">
        <v>66</v>
      </c>
      <c r="H16" s="51">
        <v>3.14</v>
      </c>
      <c r="I16" s="50" t="s">
        <v>363</v>
      </c>
      <c r="J16" s="50">
        <f>B16</f>
        <v>10</v>
      </c>
      <c r="K16" s="50" t="s">
        <v>66</v>
      </c>
      <c r="L16" s="50">
        <f>B16</f>
        <v>10</v>
      </c>
      <c r="M16" s="50" t="s">
        <v>66</v>
      </c>
      <c r="N16" s="51">
        <v>3.14</v>
      </c>
      <c r="O16" s="50" t="s">
        <v>67</v>
      </c>
      <c r="P16" s="52"/>
      <c r="Q16" s="50"/>
      <c r="S16" s="50"/>
    </row>
    <row r="17" spans="1:19" ht="27" customHeight="1">
      <c r="A17" s="2">
        <f>RANDBETWEEN(1,10)</f>
        <v>2</v>
      </c>
      <c r="B17" s="2">
        <f>RANDBETWEEN(1,10)</f>
        <v>9</v>
      </c>
      <c r="C17" s="49" t="s">
        <v>51</v>
      </c>
      <c r="D17" s="50">
        <f aca="true" t="shared" si="0" ref="D17:D22">IF(A17&gt;B17,A17,B17)</f>
        <v>9</v>
      </c>
      <c r="E17" s="50" t="s">
        <v>66</v>
      </c>
      <c r="F17" s="50">
        <f aca="true" t="shared" si="1" ref="F17:F22">D17</f>
        <v>9</v>
      </c>
      <c r="G17" s="51" t="s">
        <v>66</v>
      </c>
      <c r="H17" s="51">
        <v>3.14</v>
      </c>
      <c r="I17" s="50" t="s">
        <v>171</v>
      </c>
      <c r="J17" s="50">
        <f aca="true" t="shared" si="2" ref="J17:J22">IF(A17&lt;B17,A17,B17)</f>
        <v>2</v>
      </c>
      <c r="K17" s="50" t="s">
        <v>66</v>
      </c>
      <c r="L17" s="50">
        <f aca="true" t="shared" si="3" ref="L17:L22">J17</f>
        <v>2</v>
      </c>
      <c r="M17" s="50" t="s">
        <v>66</v>
      </c>
      <c r="N17" s="51">
        <v>3.14</v>
      </c>
      <c r="O17" s="50" t="s">
        <v>67</v>
      </c>
      <c r="P17" s="52"/>
      <c r="Q17" s="50"/>
      <c r="S17" s="50"/>
    </row>
    <row r="18" spans="1:19" ht="27" customHeight="1">
      <c r="A18" s="2">
        <f>RANDBETWEEN(1,10)</f>
        <v>4</v>
      </c>
      <c r="B18" s="2">
        <f>RANDBETWEEN(1,10)</f>
        <v>2</v>
      </c>
      <c r="C18" s="49" t="s">
        <v>52</v>
      </c>
      <c r="D18" s="50">
        <f t="shared" si="0"/>
        <v>4</v>
      </c>
      <c r="E18" s="50" t="s">
        <v>66</v>
      </c>
      <c r="F18" s="50">
        <f t="shared" si="1"/>
        <v>4</v>
      </c>
      <c r="G18" s="51" t="s">
        <v>66</v>
      </c>
      <c r="H18" s="51">
        <v>3.14</v>
      </c>
      <c r="I18" s="50" t="s">
        <v>171</v>
      </c>
      <c r="J18" s="50">
        <f t="shared" si="2"/>
        <v>2</v>
      </c>
      <c r="K18" s="50" t="s">
        <v>66</v>
      </c>
      <c r="L18" s="50">
        <f t="shared" si="3"/>
        <v>2</v>
      </c>
      <c r="M18" s="50" t="s">
        <v>66</v>
      </c>
      <c r="N18" s="51">
        <v>3.14</v>
      </c>
      <c r="O18" s="50" t="s">
        <v>67</v>
      </c>
      <c r="P18" s="52"/>
      <c r="Q18" s="50"/>
      <c r="S18" s="50"/>
    </row>
    <row r="19" spans="1:19" ht="27" customHeight="1">
      <c r="A19" s="2">
        <f>RANDBETWEEN(1,10)</f>
        <v>3</v>
      </c>
      <c r="B19" s="2">
        <f>RANDBETWEEN(1,10)</f>
        <v>9</v>
      </c>
      <c r="C19" s="49" t="s">
        <v>53</v>
      </c>
      <c r="D19" s="50">
        <f t="shared" si="0"/>
        <v>9</v>
      </c>
      <c r="E19" s="50" t="s">
        <v>66</v>
      </c>
      <c r="F19" s="50">
        <f t="shared" si="1"/>
        <v>9</v>
      </c>
      <c r="G19" s="51" t="s">
        <v>66</v>
      </c>
      <c r="H19" s="51">
        <v>3.14</v>
      </c>
      <c r="I19" s="50" t="s">
        <v>171</v>
      </c>
      <c r="J19" s="50">
        <f t="shared" si="2"/>
        <v>3</v>
      </c>
      <c r="K19" s="50" t="s">
        <v>66</v>
      </c>
      <c r="L19" s="50">
        <f t="shared" si="3"/>
        <v>3</v>
      </c>
      <c r="M19" s="50" t="s">
        <v>66</v>
      </c>
      <c r="N19" s="51">
        <v>3.14</v>
      </c>
      <c r="O19" s="50" t="s">
        <v>67</v>
      </c>
      <c r="P19" s="52"/>
      <c r="Q19" s="50"/>
      <c r="S19" s="50"/>
    </row>
    <row r="20" spans="1:19" ht="27" customHeight="1">
      <c r="A20" s="2">
        <f>RANDBETWEEN(1,10)</f>
        <v>3</v>
      </c>
      <c r="B20" s="2">
        <f>RANDBETWEEN(1,10)</f>
        <v>6</v>
      </c>
      <c r="C20" s="49" t="s">
        <v>54</v>
      </c>
      <c r="D20" s="50">
        <f t="shared" si="0"/>
        <v>6</v>
      </c>
      <c r="E20" s="50" t="s">
        <v>66</v>
      </c>
      <c r="F20" s="50">
        <f t="shared" si="1"/>
        <v>6</v>
      </c>
      <c r="G20" s="51" t="s">
        <v>66</v>
      </c>
      <c r="H20" s="51">
        <v>3.14</v>
      </c>
      <c r="I20" s="50" t="s">
        <v>171</v>
      </c>
      <c r="J20" s="50">
        <f t="shared" si="2"/>
        <v>3</v>
      </c>
      <c r="K20" s="50" t="s">
        <v>66</v>
      </c>
      <c r="L20" s="50">
        <f t="shared" si="3"/>
        <v>3</v>
      </c>
      <c r="M20" s="50" t="s">
        <v>66</v>
      </c>
      <c r="N20" s="51">
        <v>3.14</v>
      </c>
      <c r="O20" s="50" t="s">
        <v>67</v>
      </c>
      <c r="P20" s="52"/>
      <c r="Q20" s="50"/>
      <c r="S20" s="50"/>
    </row>
    <row r="21" spans="1:19" ht="27" customHeight="1">
      <c r="A21" s="2">
        <f>RANDBETWEEN(1,10)</f>
        <v>1</v>
      </c>
      <c r="B21" s="2">
        <f>RANDBETWEEN(1,10)</f>
        <v>5</v>
      </c>
      <c r="C21" s="49" t="s">
        <v>55</v>
      </c>
      <c r="D21" s="50">
        <f t="shared" si="0"/>
        <v>5</v>
      </c>
      <c r="E21" s="50" t="s">
        <v>66</v>
      </c>
      <c r="F21" s="50">
        <f t="shared" si="1"/>
        <v>5</v>
      </c>
      <c r="G21" s="51" t="s">
        <v>66</v>
      </c>
      <c r="H21" s="51">
        <v>3.14</v>
      </c>
      <c r="I21" s="50" t="s">
        <v>171</v>
      </c>
      <c r="J21" s="50">
        <f t="shared" si="2"/>
        <v>1</v>
      </c>
      <c r="K21" s="50" t="s">
        <v>66</v>
      </c>
      <c r="L21" s="50">
        <f t="shared" si="3"/>
        <v>1</v>
      </c>
      <c r="M21" s="50" t="s">
        <v>66</v>
      </c>
      <c r="N21" s="51">
        <v>3.14</v>
      </c>
      <c r="O21" s="50" t="s">
        <v>67</v>
      </c>
      <c r="P21" s="52"/>
      <c r="Q21" s="50"/>
      <c r="S21" s="50"/>
    </row>
    <row r="22" spans="1:19" ht="27" customHeight="1">
      <c r="A22" s="2">
        <f>RANDBETWEEN(1,10)</f>
        <v>1</v>
      </c>
      <c r="B22" s="2">
        <f>RANDBETWEEN(1,10)</f>
        <v>1</v>
      </c>
      <c r="C22" s="49" t="s">
        <v>56</v>
      </c>
      <c r="D22" s="50">
        <f t="shared" si="0"/>
        <v>1</v>
      </c>
      <c r="E22" s="50" t="s">
        <v>66</v>
      </c>
      <c r="F22" s="50">
        <f t="shared" si="1"/>
        <v>1</v>
      </c>
      <c r="G22" s="51" t="s">
        <v>66</v>
      </c>
      <c r="H22" s="51">
        <v>3.14</v>
      </c>
      <c r="I22" s="50" t="s">
        <v>171</v>
      </c>
      <c r="J22" s="50">
        <f t="shared" si="2"/>
        <v>1</v>
      </c>
      <c r="K22" s="50" t="s">
        <v>66</v>
      </c>
      <c r="L22" s="50">
        <f t="shared" si="3"/>
        <v>1</v>
      </c>
      <c r="M22" s="50" t="s">
        <v>66</v>
      </c>
      <c r="N22" s="51">
        <v>3.14</v>
      </c>
      <c r="O22" s="50" t="s">
        <v>67</v>
      </c>
      <c r="P22" s="52"/>
      <c r="Q22" s="50"/>
      <c r="S22" s="50"/>
    </row>
    <row r="24" spans="7:16" ht="27" customHeight="1" thickBot="1">
      <c r="G24" s="48"/>
      <c r="H24" s="113"/>
      <c r="I24" s="113"/>
      <c r="J24" s="113"/>
      <c r="K24" s="113"/>
      <c r="L24" s="113"/>
      <c r="M24" s="113"/>
      <c r="N24" s="55" t="s">
        <v>1</v>
      </c>
      <c r="O24" s="56"/>
      <c r="P24" s="56"/>
    </row>
    <row r="25" spans="3:16" ht="27" customHeight="1">
      <c r="C25" s="155" t="s">
        <v>37</v>
      </c>
      <c r="D25" s="156"/>
      <c r="E25" s="156"/>
      <c r="F25" s="156"/>
      <c r="G25" s="156"/>
      <c r="H25" s="156"/>
      <c r="I25" s="156"/>
      <c r="J25" s="156"/>
      <c r="K25" s="166"/>
      <c r="L25" s="166"/>
      <c r="M25" s="166"/>
      <c r="N25" s="166"/>
      <c r="O25" s="166"/>
      <c r="P25" s="166"/>
    </row>
    <row r="26" spans="3:16" ht="27" customHeight="1">
      <c r="C26" s="164" t="s">
        <v>4</v>
      </c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</row>
    <row r="27" spans="3:16" ht="27" customHeight="1">
      <c r="C27" s="49" t="s">
        <v>99</v>
      </c>
      <c r="D27" s="50">
        <f aca="true" t="shared" si="4" ref="D27:O27">D3</f>
        <v>2</v>
      </c>
      <c r="E27" s="50" t="str">
        <f t="shared" si="4"/>
        <v>×</v>
      </c>
      <c r="F27" s="50">
        <f t="shared" si="4"/>
        <v>2</v>
      </c>
      <c r="G27" s="50" t="str">
        <f t="shared" si="4"/>
        <v>×</v>
      </c>
      <c r="H27" s="50">
        <f t="shared" si="4"/>
        <v>3.14</v>
      </c>
      <c r="I27" s="50" t="str">
        <f t="shared" si="4"/>
        <v>＋</v>
      </c>
      <c r="J27" s="50">
        <f t="shared" si="4"/>
        <v>5</v>
      </c>
      <c r="K27" s="50" t="str">
        <f t="shared" si="4"/>
        <v>×</v>
      </c>
      <c r="L27" s="50">
        <f t="shared" si="4"/>
        <v>2</v>
      </c>
      <c r="M27" s="50" t="str">
        <f t="shared" si="4"/>
        <v>×</v>
      </c>
      <c r="N27" s="50">
        <f t="shared" si="4"/>
        <v>3.14</v>
      </c>
      <c r="O27" s="50" t="str">
        <f t="shared" si="4"/>
        <v>＝</v>
      </c>
      <c r="P27" s="52">
        <f>D27*F27*H27+J27*L27*N27</f>
        <v>43.96</v>
      </c>
    </row>
    <row r="28" spans="3:16" ht="27" customHeight="1">
      <c r="C28" s="49" t="s">
        <v>38</v>
      </c>
      <c r="D28" s="50">
        <f aca="true" t="shared" si="5" ref="D28:O28">D4</f>
        <v>4</v>
      </c>
      <c r="E28" s="50" t="str">
        <f t="shared" si="5"/>
        <v>×</v>
      </c>
      <c r="F28" s="50">
        <f t="shared" si="5"/>
        <v>2</v>
      </c>
      <c r="G28" s="50" t="str">
        <f t="shared" si="5"/>
        <v>×</v>
      </c>
      <c r="H28" s="50">
        <f t="shared" si="5"/>
        <v>3.14</v>
      </c>
      <c r="I28" s="50" t="str">
        <f t="shared" si="5"/>
        <v>＋</v>
      </c>
      <c r="J28" s="50">
        <f t="shared" si="5"/>
        <v>2</v>
      </c>
      <c r="K28" s="50" t="str">
        <f t="shared" si="5"/>
        <v>×</v>
      </c>
      <c r="L28" s="50">
        <f t="shared" si="5"/>
        <v>2</v>
      </c>
      <c r="M28" s="50" t="str">
        <f t="shared" si="5"/>
        <v>×</v>
      </c>
      <c r="N28" s="50">
        <f t="shared" si="5"/>
        <v>3.14</v>
      </c>
      <c r="O28" s="50" t="str">
        <f t="shared" si="5"/>
        <v>＝</v>
      </c>
      <c r="P28" s="52">
        <f>D28*F28*H28+J28*L28*N28</f>
        <v>37.68</v>
      </c>
    </row>
    <row r="29" spans="3:16" ht="27" customHeight="1">
      <c r="C29" s="49" t="s">
        <v>39</v>
      </c>
      <c r="D29" s="50">
        <f aca="true" t="shared" si="6" ref="D29:O29">D5</f>
        <v>4</v>
      </c>
      <c r="E29" s="50" t="str">
        <f t="shared" si="6"/>
        <v>×</v>
      </c>
      <c r="F29" s="50">
        <f t="shared" si="6"/>
        <v>2</v>
      </c>
      <c r="G29" s="50" t="str">
        <f t="shared" si="6"/>
        <v>×</v>
      </c>
      <c r="H29" s="50">
        <f t="shared" si="6"/>
        <v>3.14</v>
      </c>
      <c r="I29" s="50" t="str">
        <f t="shared" si="6"/>
        <v>＋</v>
      </c>
      <c r="J29" s="50">
        <f t="shared" si="6"/>
        <v>2</v>
      </c>
      <c r="K29" s="50" t="str">
        <f t="shared" si="6"/>
        <v>×</v>
      </c>
      <c r="L29" s="50">
        <f t="shared" si="6"/>
        <v>2</v>
      </c>
      <c r="M29" s="50" t="str">
        <f t="shared" si="6"/>
        <v>×</v>
      </c>
      <c r="N29" s="50">
        <f t="shared" si="6"/>
        <v>3.14</v>
      </c>
      <c r="O29" s="50" t="str">
        <f t="shared" si="6"/>
        <v>＝</v>
      </c>
      <c r="P29" s="52">
        <f>D29*F29*H29+J29*L29*N29</f>
        <v>37.68</v>
      </c>
    </row>
    <row r="30" spans="3:16" ht="27" customHeight="1">
      <c r="C30" s="49" t="s">
        <v>40</v>
      </c>
      <c r="D30" s="50">
        <f aca="true" t="shared" si="7" ref="D30:O30">D6</f>
        <v>2</v>
      </c>
      <c r="E30" s="50" t="str">
        <f t="shared" si="7"/>
        <v>×</v>
      </c>
      <c r="F30" s="50">
        <f t="shared" si="7"/>
        <v>2</v>
      </c>
      <c r="G30" s="50" t="str">
        <f t="shared" si="7"/>
        <v>×</v>
      </c>
      <c r="H30" s="50">
        <f t="shared" si="7"/>
        <v>3.14</v>
      </c>
      <c r="I30" s="50" t="str">
        <f t="shared" si="7"/>
        <v>＋</v>
      </c>
      <c r="J30" s="50">
        <f t="shared" si="7"/>
        <v>4</v>
      </c>
      <c r="K30" s="50" t="str">
        <f t="shared" si="7"/>
        <v>×</v>
      </c>
      <c r="L30" s="50">
        <f t="shared" si="7"/>
        <v>2</v>
      </c>
      <c r="M30" s="50" t="str">
        <f t="shared" si="7"/>
        <v>×</v>
      </c>
      <c r="N30" s="50">
        <f t="shared" si="7"/>
        <v>3.14</v>
      </c>
      <c r="O30" s="50" t="str">
        <f t="shared" si="7"/>
        <v>＝</v>
      </c>
      <c r="P30" s="52">
        <f>D30*F30*H30+J30*L30*N30</f>
        <v>37.68</v>
      </c>
    </row>
    <row r="31" spans="3:16" ht="27" customHeight="1">
      <c r="C31" s="49" t="s">
        <v>41</v>
      </c>
      <c r="D31" s="50">
        <f aca="true" t="shared" si="8" ref="D31:O31">D7</f>
        <v>1</v>
      </c>
      <c r="E31" s="50" t="str">
        <f t="shared" si="8"/>
        <v>×</v>
      </c>
      <c r="F31" s="50">
        <f t="shared" si="8"/>
        <v>2</v>
      </c>
      <c r="G31" s="50" t="str">
        <f t="shared" si="8"/>
        <v>×</v>
      </c>
      <c r="H31" s="50">
        <f t="shared" si="8"/>
        <v>3.14</v>
      </c>
      <c r="I31" s="50" t="str">
        <f t="shared" si="8"/>
        <v>＋</v>
      </c>
      <c r="J31" s="50">
        <f t="shared" si="8"/>
        <v>3</v>
      </c>
      <c r="K31" s="50" t="str">
        <f t="shared" si="8"/>
        <v>×</v>
      </c>
      <c r="L31" s="50">
        <f t="shared" si="8"/>
        <v>2</v>
      </c>
      <c r="M31" s="50" t="str">
        <f t="shared" si="8"/>
        <v>×</v>
      </c>
      <c r="N31" s="50">
        <f t="shared" si="8"/>
        <v>3.14</v>
      </c>
      <c r="O31" s="50" t="str">
        <f t="shared" si="8"/>
        <v>＝</v>
      </c>
      <c r="P31" s="52">
        <f>D31*F31*H31+J31*L31*N31</f>
        <v>25.12</v>
      </c>
    </row>
    <row r="32" spans="3:16" ht="27" customHeight="1">
      <c r="C32" s="49" t="s">
        <v>42</v>
      </c>
      <c r="D32" s="50">
        <f aca="true" t="shared" si="9" ref="D32:O32">D8</f>
        <v>7</v>
      </c>
      <c r="E32" s="50" t="str">
        <f t="shared" si="9"/>
        <v>×</v>
      </c>
      <c r="F32" s="50">
        <f t="shared" si="9"/>
        <v>2</v>
      </c>
      <c r="G32" s="50" t="str">
        <f t="shared" si="9"/>
        <v>×</v>
      </c>
      <c r="H32" s="50">
        <f t="shared" si="9"/>
        <v>3.14</v>
      </c>
      <c r="I32" s="50" t="str">
        <f t="shared" si="9"/>
        <v>-</v>
      </c>
      <c r="J32" s="50">
        <f t="shared" si="9"/>
        <v>4</v>
      </c>
      <c r="K32" s="50" t="str">
        <f t="shared" si="9"/>
        <v>×</v>
      </c>
      <c r="L32" s="50">
        <f t="shared" si="9"/>
        <v>2</v>
      </c>
      <c r="M32" s="50" t="str">
        <f t="shared" si="9"/>
        <v>×</v>
      </c>
      <c r="N32" s="50">
        <f t="shared" si="9"/>
        <v>3.14</v>
      </c>
      <c r="O32" s="50" t="str">
        <f t="shared" si="9"/>
        <v>＝</v>
      </c>
      <c r="P32" s="52">
        <f>D32*F32*H32-J32*L32*N32</f>
        <v>18.84</v>
      </c>
    </row>
    <row r="33" spans="3:16" ht="27" customHeight="1">
      <c r="C33" s="49" t="s">
        <v>43</v>
      </c>
      <c r="D33" s="50">
        <f aca="true" t="shared" si="10" ref="D33:O33">D9</f>
        <v>6</v>
      </c>
      <c r="E33" s="50" t="str">
        <f t="shared" si="10"/>
        <v>×</v>
      </c>
      <c r="F33" s="50">
        <f t="shared" si="10"/>
        <v>2</v>
      </c>
      <c r="G33" s="50" t="str">
        <f t="shared" si="10"/>
        <v>×</v>
      </c>
      <c r="H33" s="50">
        <f t="shared" si="10"/>
        <v>3.14</v>
      </c>
      <c r="I33" s="50" t="str">
        <f t="shared" si="10"/>
        <v>-</v>
      </c>
      <c r="J33" s="50">
        <f t="shared" si="10"/>
        <v>5</v>
      </c>
      <c r="K33" s="50" t="str">
        <f t="shared" si="10"/>
        <v>×</v>
      </c>
      <c r="L33" s="50">
        <f t="shared" si="10"/>
        <v>2</v>
      </c>
      <c r="M33" s="50" t="str">
        <f t="shared" si="10"/>
        <v>×</v>
      </c>
      <c r="N33" s="50">
        <f t="shared" si="10"/>
        <v>3.14</v>
      </c>
      <c r="O33" s="50" t="str">
        <f t="shared" si="10"/>
        <v>＝</v>
      </c>
      <c r="P33" s="52">
        <f>D33*F33*H33-J33*L33*N33</f>
        <v>6.279999999999998</v>
      </c>
    </row>
    <row r="34" spans="3:16" ht="27" customHeight="1">
      <c r="C34" s="49" t="s">
        <v>44</v>
      </c>
      <c r="D34" s="50">
        <f aca="true" t="shared" si="11" ref="D34:O34">D10</f>
        <v>6</v>
      </c>
      <c r="E34" s="50" t="str">
        <f t="shared" si="11"/>
        <v>×</v>
      </c>
      <c r="F34" s="50">
        <f t="shared" si="11"/>
        <v>2</v>
      </c>
      <c r="G34" s="50" t="str">
        <f t="shared" si="11"/>
        <v>×</v>
      </c>
      <c r="H34" s="50">
        <f t="shared" si="11"/>
        <v>3.14</v>
      </c>
      <c r="I34" s="50" t="str">
        <f t="shared" si="11"/>
        <v>-</v>
      </c>
      <c r="J34" s="50">
        <f t="shared" si="11"/>
        <v>4</v>
      </c>
      <c r="K34" s="50" t="str">
        <f t="shared" si="11"/>
        <v>×</v>
      </c>
      <c r="L34" s="50">
        <f t="shared" si="11"/>
        <v>2</v>
      </c>
      <c r="M34" s="50" t="str">
        <f t="shared" si="11"/>
        <v>×</v>
      </c>
      <c r="N34" s="50">
        <f t="shared" si="11"/>
        <v>3.14</v>
      </c>
      <c r="O34" s="50" t="str">
        <f t="shared" si="11"/>
        <v>＝</v>
      </c>
      <c r="P34" s="52">
        <f>D34*F34*H34-J34*L34*N34</f>
        <v>12.559999999999999</v>
      </c>
    </row>
    <row r="35" spans="3:16" ht="27" customHeight="1">
      <c r="C35" s="49" t="s">
        <v>45</v>
      </c>
      <c r="D35" s="50">
        <f aca="true" t="shared" si="12" ref="D35:O35">D11</f>
        <v>6</v>
      </c>
      <c r="E35" s="50" t="str">
        <f t="shared" si="12"/>
        <v>×</v>
      </c>
      <c r="F35" s="50">
        <f t="shared" si="12"/>
        <v>2</v>
      </c>
      <c r="G35" s="50" t="str">
        <f t="shared" si="12"/>
        <v>×</v>
      </c>
      <c r="H35" s="50">
        <f t="shared" si="12"/>
        <v>3.14</v>
      </c>
      <c r="I35" s="50" t="str">
        <f t="shared" si="12"/>
        <v>-</v>
      </c>
      <c r="J35" s="50">
        <f t="shared" si="12"/>
        <v>2</v>
      </c>
      <c r="K35" s="50" t="str">
        <f t="shared" si="12"/>
        <v>×</v>
      </c>
      <c r="L35" s="50">
        <f t="shared" si="12"/>
        <v>2</v>
      </c>
      <c r="M35" s="50" t="str">
        <f t="shared" si="12"/>
        <v>×</v>
      </c>
      <c r="N35" s="50">
        <f t="shared" si="12"/>
        <v>3.14</v>
      </c>
      <c r="O35" s="50" t="str">
        <f t="shared" si="12"/>
        <v>＝</v>
      </c>
      <c r="P35" s="52">
        <f>D35*F35*H35-J35*L35*N35</f>
        <v>25.119999999999997</v>
      </c>
    </row>
    <row r="36" spans="3:16" ht="27" customHeight="1">
      <c r="C36" s="49" t="s">
        <v>46</v>
      </c>
      <c r="D36" s="50">
        <f aca="true" t="shared" si="13" ref="D36:O36">D12</f>
        <v>6</v>
      </c>
      <c r="E36" s="50" t="str">
        <f t="shared" si="13"/>
        <v>×</v>
      </c>
      <c r="F36" s="50">
        <f t="shared" si="13"/>
        <v>2</v>
      </c>
      <c r="G36" s="50" t="str">
        <f t="shared" si="13"/>
        <v>×</v>
      </c>
      <c r="H36" s="50">
        <f t="shared" si="13"/>
        <v>3.14</v>
      </c>
      <c r="I36" s="50" t="str">
        <f t="shared" si="13"/>
        <v>-</v>
      </c>
      <c r="J36" s="50">
        <f t="shared" si="13"/>
        <v>3</v>
      </c>
      <c r="K36" s="50" t="str">
        <f t="shared" si="13"/>
        <v>×</v>
      </c>
      <c r="L36" s="50">
        <f t="shared" si="13"/>
        <v>2</v>
      </c>
      <c r="M36" s="50" t="str">
        <f t="shared" si="13"/>
        <v>×</v>
      </c>
      <c r="N36" s="50">
        <f t="shared" si="13"/>
        <v>3.14</v>
      </c>
      <c r="O36" s="50" t="str">
        <f t="shared" si="13"/>
        <v>＝</v>
      </c>
      <c r="P36" s="52">
        <f>D36*F36*H36-J36*L36*N36</f>
        <v>18.84</v>
      </c>
    </row>
    <row r="37" spans="3:16" ht="27" customHeight="1">
      <c r="C37" s="49" t="s">
        <v>47</v>
      </c>
      <c r="D37" s="50">
        <f aca="true" t="shared" si="14" ref="D37:O37">D13</f>
        <v>7</v>
      </c>
      <c r="E37" s="50" t="str">
        <f t="shared" si="14"/>
        <v>×</v>
      </c>
      <c r="F37" s="50">
        <f t="shared" si="14"/>
        <v>7</v>
      </c>
      <c r="G37" s="50" t="str">
        <f t="shared" si="14"/>
        <v>×</v>
      </c>
      <c r="H37" s="50">
        <f t="shared" si="14"/>
        <v>3.14</v>
      </c>
      <c r="I37" s="50" t="str">
        <f t="shared" si="14"/>
        <v>+</v>
      </c>
      <c r="J37" s="50">
        <f t="shared" si="14"/>
        <v>9</v>
      </c>
      <c r="K37" s="50" t="str">
        <f t="shared" si="14"/>
        <v>×</v>
      </c>
      <c r="L37" s="50">
        <f t="shared" si="14"/>
        <v>9</v>
      </c>
      <c r="M37" s="50" t="str">
        <f t="shared" si="14"/>
        <v>×</v>
      </c>
      <c r="N37" s="50">
        <f t="shared" si="14"/>
        <v>3.14</v>
      </c>
      <c r="O37" s="50" t="str">
        <f t="shared" si="14"/>
        <v>＝</v>
      </c>
      <c r="P37" s="52">
        <f>D37*F37*H37+J37*L37*N37</f>
        <v>408.20000000000005</v>
      </c>
    </row>
    <row r="38" spans="3:16" ht="27" customHeight="1">
      <c r="C38" s="49" t="s">
        <v>48</v>
      </c>
      <c r="D38" s="50">
        <f aca="true" t="shared" si="15" ref="D38:O38">D14</f>
        <v>10</v>
      </c>
      <c r="E38" s="50" t="str">
        <f t="shared" si="15"/>
        <v>×</v>
      </c>
      <c r="F38" s="50">
        <f t="shared" si="15"/>
        <v>10</v>
      </c>
      <c r="G38" s="50" t="str">
        <f t="shared" si="15"/>
        <v>×</v>
      </c>
      <c r="H38" s="50">
        <f t="shared" si="15"/>
        <v>3.14</v>
      </c>
      <c r="I38" s="50" t="str">
        <f t="shared" si="15"/>
        <v>+</v>
      </c>
      <c r="J38" s="50">
        <f t="shared" si="15"/>
        <v>9</v>
      </c>
      <c r="K38" s="50" t="str">
        <f t="shared" si="15"/>
        <v>×</v>
      </c>
      <c r="L38" s="50">
        <f t="shared" si="15"/>
        <v>9</v>
      </c>
      <c r="M38" s="50" t="str">
        <f t="shared" si="15"/>
        <v>×</v>
      </c>
      <c r="N38" s="50">
        <f t="shared" si="15"/>
        <v>3.14</v>
      </c>
      <c r="O38" s="50" t="str">
        <f t="shared" si="15"/>
        <v>＝</v>
      </c>
      <c r="P38" s="52">
        <f>D38*F38*H38+J38*L38*N38</f>
        <v>568.34</v>
      </c>
    </row>
    <row r="39" spans="3:16" ht="27" customHeight="1">
      <c r="C39" s="49" t="s">
        <v>49</v>
      </c>
      <c r="D39" s="50">
        <f aca="true" t="shared" si="16" ref="D39:O39">D15</f>
        <v>9</v>
      </c>
      <c r="E39" s="50" t="str">
        <f t="shared" si="16"/>
        <v>×</v>
      </c>
      <c r="F39" s="50">
        <f t="shared" si="16"/>
        <v>9</v>
      </c>
      <c r="G39" s="50" t="str">
        <f t="shared" si="16"/>
        <v>×</v>
      </c>
      <c r="H39" s="50">
        <f t="shared" si="16"/>
        <v>3.14</v>
      </c>
      <c r="I39" s="50" t="str">
        <f t="shared" si="16"/>
        <v>+</v>
      </c>
      <c r="J39" s="50">
        <f t="shared" si="16"/>
        <v>2</v>
      </c>
      <c r="K39" s="50" t="str">
        <f t="shared" si="16"/>
        <v>×</v>
      </c>
      <c r="L39" s="50">
        <f t="shared" si="16"/>
        <v>2</v>
      </c>
      <c r="M39" s="50" t="str">
        <f t="shared" si="16"/>
        <v>×</v>
      </c>
      <c r="N39" s="50">
        <f t="shared" si="16"/>
        <v>3.14</v>
      </c>
      <c r="O39" s="50" t="str">
        <f t="shared" si="16"/>
        <v>＝</v>
      </c>
      <c r="P39" s="52">
        <f>D39*F39*H39+J39*L39*N39</f>
        <v>266.9</v>
      </c>
    </row>
    <row r="40" spans="3:16" ht="27" customHeight="1">
      <c r="C40" s="49" t="s">
        <v>50</v>
      </c>
      <c r="D40" s="50">
        <f aca="true" t="shared" si="17" ref="D40:O40">D16</f>
        <v>9</v>
      </c>
      <c r="E40" s="50" t="str">
        <f t="shared" si="17"/>
        <v>×</v>
      </c>
      <c r="F40" s="50">
        <f t="shared" si="17"/>
        <v>9</v>
      </c>
      <c r="G40" s="50" t="str">
        <f t="shared" si="17"/>
        <v>×</v>
      </c>
      <c r="H40" s="50">
        <f t="shared" si="17"/>
        <v>3.14</v>
      </c>
      <c r="I40" s="50" t="str">
        <f t="shared" si="17"/>
        <v>+</v>
      </c>
      <c r="J40" s="50">
        <f t="shared" si="17"/>
        <v>10</v>
      </c>
      <c r="K40" s="50" t="str">
        <f t="shared" si="17"/>
        <v>×</v>
      </c>
      <c r="L40" s="50">
        <f t="shared" si="17"/>
        <v>10</v>
      </c>
      <c r="M40" s="50" t="str">
        <f t="shared" si="17"/>
        <v>×</v>
      </c>
      <c r="N40" s="50">
        <f t="shared" si="17"/>
        <v>3.14</v>
      </c>
      <c r="O40" s="50" t="str">
        <f t="shared" si="17"/>
        <v>＝</v>
      </c>
      <c r="P40" s="52">
        <f>D40*F40*H40+J40*L40*N40</f>
        <v>568.34</v>
      </c>
    </row>
    <row r="41" spans="3:16" ht="27" customHeight="1">
      <c r="C41" s="49" t="s">
        <v>51</v>
      </c>
      <c r="D41" s="50">
        <f aca="true" t="shared" si="18" ref="D41:O41">D17</f>
        <v>9</v>
      </c>
      <c r="E41" s="50" t="str">
        <f t="shared" si="18"/>
        <v>×</v>
      </c>
      <c r="F41" s="50">
        <f t="shared" si="18"/>
        <v>9</v>
      </c>
      <c r="G41" s="50" t="str">
        <f t="shared" si="18"/>
        <v>×</v>
      </c>
      <c r="H41" s="50">
        <f t="shared" si="18"/>
        <v>3.14</v>
      </c>
      <c r="I41" s="50" t="str">
        <f t="shared" si="18"/>
        <v>-</v>
      </c>
      <c r="J41" s="50">
        <f t="shared" si="18"/>
        <v>2</v>
      </c>
      <c r="K41" s="50" t="str">
        <f t="shared" si="18"/>
        <v>×</v>
      </c>
      <c r="L41" s="50">
        <f t="shared" si="18"/>
        <v>2</v>
      </c>
      <c r="M41" s="50" t="str">
        <f t="shared" si="18"/>
        <v>×</v>
      </c>
      <c r="N41" s="50">
        <f t="shared" si="18"/>
        <v>3.14</v>
      </c>
      <c r="O41" s="50" t="str">
        <f t="shared" si="18"/>
        <v>＝</v>
      </c>
      <c r="P41" s="52">
        <f aca="true" t="shared" si="19" ref="P41:P46">D41*F41*H41-J41*L41*N41</f>
        <v>241.78</v>
      </c>
    </row>
    <row r="42" spans="3:16" ht="27" customHeight="1">
      <c r="C42" s="49" t="s">
        <v>52</v>
      </c>
      <c r="D42" s="50">
        <f aca="true" t="shared" si="20" ref="D42:O42">D18</f>
        <v>4</v>
      </c>
      <c r="E42" s="50" t="str">
        <f t="shared" si="20"/>
        <v>×</v>
      </c>
      <c r="F42" s="50">
        <f t="shared" si="20"/>
        <v>4</v>
      </c>
      <c r="G42" s="50" t="str">
        <f t="shared" si="20"/>
        <v>×</v>
      </c>
      <c r="H42" s="50">
        <f t="shared" si="20"/>
        <v>3.14</v>
      </c>
      <c r="I42" s="50" t="str">
        <f t="shared" si="20"/>
        <v>-</v>
      </c>
      <c r="J42" s="50">
        <f t="shared" si="20"/>
        <v>2</v>
      </c>
      <c r="K42" s="50" t="str">
        <f t="shared" si="20"/>
        <v>×</v>
      </c>
      <c r="L42" s="50">
        <f t="shared" si="20"/>
        <v>2</v>
      </c>
      <c r="M42" s="50" t="str">
        <f t="shared" si="20"/>
        <v>×</v>
      </c>
      <c r="N42" s="50">
        <f t="shared" si="20"/>
        <v>3.14</v>
      </c>
      <c r="O42" s="50" t="str">
        <f t="shared" si="20"/>
        <v>＝</v>
      </c>
      <c r="P42" s="52">
        <f t="shared" si="19"/>
        <v>37.68</v>
      </c>
    </row>
    <row r="43" spans="3:16" ht="27" customHeight="1">
      <c r="C43" s="49" t="s">
        <v>53</v>
      </c>
      <c r="D43" s="50">
        <f aca="true" t="shared" si="21" ref="D43:O43">D19</f>
        <v>9</v>
      </c>
      <c r="E43" s="50" t="str">
        <f t="shared" si="21"/>
        <v>×</v>
      </c>
      <c r="F43" s="50">
        <f t="shared" si="21"/>
        <v>9</v>
      </c>
      <c r="G43" s="50" t="str">
        <f t="shared" si="21"/>
        <v>×</v>
      </c>
      <c r="H43" s="50">
        <f t="shared" si="21"/>
        <v>3.14</v>
      </c>
      <c r="I43" s="50" t="str">
        <f t="shared" si="21"/>
        <v>-</v>
      </c>
      <c r="J43" s="50">
        <f t="shared" si="21"/>
        <v>3</v>
      </c>
      <c r="K43" s="50" t="str">
        <f t="shared" si="21"/>
        <v>×</v>
      </c>
      <c r="L43" s="50">
        <f t="shared" si="21"/>
        <v>3</v>
      </c>
      <c r="M43" s="50" t="str">
        <f t="shared" si="21"/>
        <v>×</v>
      </c>
      <c r="N43" s="50">
        <f t="shared" si="21"/>
        <v>3.14</v>
      </c>
      <c r="O43" s="50" t="str">
        <f t="shared" si="21"/>
        <v>＝</v>
      </c>
      <c r="P43" s="52">
        <f t="shared" si="19"/>
        <v>226.08</v>
      </c>
    </row>
    <row r="44" spans="3:16" ht="27" customHeight="1">
      <c r="C44" s="49" t="s">
        <v>54</v>
      </c>
      <c r="D44" s="50">
        <f aca="true" t="shared" si="22" ref="D44:O44">D20</f>
        <v>6</v>
      </c>
      <c r="E44" s="50" t="str">
        <f t="shared" si="22"/>
        <v>×</v>
      </c>
      <c r="F44" s="50">
        <f t="shared" si="22"/>
        <v>6</v>
      </c>
      <c r="G44" s="50" t="str">
        <f t="shared" si="22"/>
        <v>×</v>
      </c>
      <c r="H44" s="50">
        <f t="shared" si="22"/>
        <v>3.14</v>
      </c>
      <c r="I44" s="50" t="str">
        <f t="shared" si="22"/>
        <v>-</v>
      </c>
      <c r="J44" s="50">
        <f t="shared" si="22"/>
        <v>3</v>
      </c>
      <c r="K44" s="50" t="str">
        <f t="shared" si="22"/>
        <v>×</v>
      </c>
      <c r="L44" s="50">
        <f t="shared" si="22"/>
        <v>3</v>
      </c>
      <c r="M44" s="50" t="str">
        <f t="shared" si="22"/>
        <v>×</v>
      </c>
      <c r="N44" s="50">
        <f t="shared" si="22"/>
        <v>3.14</v>
      </c>
      <c r="O44" s="50" t="str">
        <f t="shared" si="22"/>
        <v>＝</v>
      </c>
      <c r="P44" s="52">
        <f t="shared" si="19"/>
        <v>84.78</v>
      </c>
    </row>
    <row r="45" spans="3:16" ht="27" customHeight="1">
      <c r="C45" s="49" t="s">
        <v>55</v>
      </c>
      <c r="D45" s="50">
        <f aca="true" t="shared" si="23" ref="D45:O45">D21</f>
        <v>5</v>
      </c>
      <c r="E45" s="50" t="str">
        <f t="shared" si="23"/>
        <v>×</v>
      </c>
      <c r="F45" s="50">
        <f t="shared" si="23"/>
        <v>5</v>
      </c>
      <c r="G45" s="50" t="str">
        <f t="shared" si="23"/>
        <v>×</v>
      </c>
      <c r="H45" s="50">
        <f t="shared" si="23"/>
        <v>3.14</v>
      </c>
      <c r="I45" s="50" t="str">
        <f t="shared" si="23"/>
        <v>-</v>
      </c>
      <c r="J45" s="50">
        <f t="shared" si="23"/>
        <v>1</v>
      </c>
      <c r="K45" s="50" t="str">
        <f t="shared" si="23"/>
        <v>×</v>
      </c>
      <c r="L45" s="50">
        <f t="shared" si="23"/>
        <v>1</v>
      </c>
      <c r="M45" s="50" t="str">
        <f t="shared" si="23"/>
        <v>×</v>
      </c>
      <c r="N45" s="50">
        <f t="shared" si="23"/>
        <v>3.14</v>
      </c>
      <c r="O45" s="50" t="str">
        <f t="shared" si="23"/>
        <v>＝</v>
      </c>
      <c r="P45" s="52">
        <f t="shared" si="19"/>
        <v>75.36</v>
      </c>
    </row>
    <row r="46" spans="3:16" ht="27" customHeight="1">
      <c r="C46" s="49" t="s">
        <v>56</v>
      </c>
      <c r="D46" s="50">
        <f aca="true" t="shared" si="24" ref="D46:O46">D22</f>
        <v>1</v>
      </c>
      <c r="E46" s="50" t="str">
        <f t="shared" si="24"/>
        <v>×</v>
      </c>
      <c r="F46" s="50">
        <f t="shared" si="24"/>
        <v>1</v>
      </c>
      <c r="G46" s="50" t="str">
        <f t="shared" si="24"/>
        <v>×</v>
      </c>
      <c r="H46" s="50">
        <f t="shared" si="24"/>
        <v>3.14</v>
      </c>
      <c r="I46" s="50" t="str">
        <f t="shared" si="24"/>
        <v>-</v>
      </c>
      <c r="J46" s="50">
        <f t="shared" si="24"/>
        <v>1</v>
      </c>
      <c r="K46" s="50" t="str">
        <f t="shared" si="24"/>
        <v>×</v>
      </c>
      <c r="L46" s="50">
        <f t="shared" si="24"/>
        <v>1</v>
      </c>
      <c r="M46" s="50" t="str">
        <f t="shared" si="24"/>
        <v>×</v>
      </c>
      <c r="N46" s="50">
        <f t="shared" si="24"/>
        <v>3.14</v>
      </c>
      <c r="O46" s="50" t="str">
        <f t="shared" si="24"/>
        <v>＝</v>
      </c>
      <c r="P46" s="52">
        <f t="shared" si="19"/>
        <v>0</v>
      </c>
    </row>
    <row r="47" ht="27" customHeight="1">
      <c r="P47" s="51"/>
    </row>
    <row r="48" spans="7:13" ht="27" customHeight="1">
      <c r="G48" s="54"/>
      <c r="H48" s="114"/>
      <c r="I48" s="114"/>
      <c r="J48" s="114"/>
      <c r="K48" s="114"/>
      <c r="L48" s="114"/>
      <c r="M48" s="114"/>
    </row>
  </sheetData>
  <sheetProtection password="E177" sheet="1" objects="1" scenarios="1"/>
  <mergeCells count="5">
    <mergeCell ref="A1:B1"/>
    <mergeCell ref="C26:P26"/>
    <mergeCell ref="C25:P25"/>
    <mergeCell ref="C1:P1"/>
    <mergeCell ref="C2:P2"/>
  </mergeCells>
  <hyperlinks>
    <hyperlink ref="R1" location="算数小テスト一覧!A1" display="→算数小テスト一覧に戻る"/>
  </hyperlinks>
  <printOptions/>
  <pageMargins left="0.3937007874015748" right="0.3937007874015748" top="0.5905511811023623" bottom="0.5905511811023623" header="0.11811023622047245" footer="0.11811023622047245"/>
  <pageSetup horizontalDpi="600" verticalDpi="600" orientation="portrait" paperSize="13" r:id="rId1"/>
  <rowBreaks count="1" manualBreakCount="1">
    <brk id="24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B1:N31"/>
  <sheetViews>
    <sheetView zoomScale="75" zoomScaleNormal="75" workbookViewId="0" topLeftCell="A1">
      <selection activeCell="K1" sqref="K1"/>
    </sheetView>
  </sheetViews>
  <sheetFormatPr defaultColWidth="9.00390625" defaultRowHeight="27" customHeight="1"/>
  <cols>
    <col min="1" max="1" width="15.00390625" style="1" customWidth="1"/>
    <col min="2" max="2" width="9.00390625" style="6" customWidth="1"/>
    <col min="3" max="6" width="5.00390625" style="4" customWidth="1"/>
    <col min="7" max="7" width="18.00390625" style="4" customWidth="1"/>
    <col min="8" max="8" width="9.125" style="1" customWidth="1"/>
    <col min="9" max="10" width="9.00390625" style="1" customWidth="1"/>
    <col min="11" max="11" width="27.00390625" style="12" customWidth="1"/>
    <col min="12" max="16384" width="9.00390625" style="1" customWidth="1"/>
  </cols>
  <sheetData>
    <row r="1" spans="2:11" ht="27" customHeight="1">
      <c r="B1" s="155" t="s">
        <v>72</v>
      </c>
      <c r="C1" s="156"/>
      <c r="D1" s="156"/>
      <c r="E1" s="156"/>
      <c r="F1" s="156"/>
      <c r="G1" s="156"/>
      <c r="H1" s="156"/>
      <c r="I1" s="156"/>
      <c r="K1" s="106" t="s">
        <v>313</v>
      </c>
    </row>
    <row r="2" spans="2:9" ht="27" customHeight="1">
      <c r="B2" s="157" t="s">
        <v>73</v>
      </c>
      <c r="C2" s="158"/>
      <c r="D2" s="158"/>
      <c r="E2" s="158"/>
      <c r="F2" s="158"/>
      <c r="G2" s="158"/>
      <c r="H2" s="158"/>
      <c r="I2" s="158"/>
    </row>
    <row r="3" spans="2:7" ht="51" customHeight="1">
      <c r="B3" s="3" t="s">
        <v>74</v>
      </c>
      <c r="C3" s="167">
        <v>0.1</v>
      </c>
      <c r="D3" s="167"/>
      <c r="E3" s="4" t="s">
        <v>75</v>
      </c>
      <c r="G3" s="5"/>
    </row>
    <row r="4" spans="2:7" ht="51" customHeight="1">
      <c r="B4" s="3" t="s">
        <v>38</v>
      </c>
      <c r="C4" s="167">
        <v>0.01</v>
      </c>
      <c r="D4" s="167"/>
      <c r="E4" s="4" t="s">
        <v>75</v>
      </c>
      <c r="G4" s="5"/>
    </row>
    <row r="5" spans="2:7" ht="51" customHeight="1">
      <c r="B5" s="3" t="s">
        <v>39</v>
      </c>
      <c r="C5" s="167">
        <v>0.001</v>
      </c>
      <c r="D5" s="167"/>
      <c r="E5" s="4" t="s">
        <v>75</v>
      </c>
      <c r="G5" s="5"/>
    </row>
    <row r="6" spans="2:7" ht="51" customHeight="1">
      <c r="B6" s="3" t="s">
        <v>40</v>
      </c>
      <c r="C6" s="167">
        <v>0.5</v>
      </c>
      <c r="D6" s="167"/>
      <c r="E6" s="4" t="s">
        <v>75</v>
      </c>
      <c r="G6" s="5"/>
    </row>
    <row r="7" spans="2:7" ht="51" customHeight="1">
      <c r="B7" s="3" t="s">
        <v>41</v>
      </c>
      <c r="C7" s="167">
        <v>0.25</v>
      </c>
      <c r="D7" s="167"/>
      <c r="E7" s="4" t="s">
        <v>75</v>
      </c>
      <c r="G7" s="5"/>
    </row>
    <row r="8" spans="2:7" ht="51" customHeight="1">
      <c r="B8" s="3" t="s">
        <v>42</v>
      </c>
      <c r="C8" s="167">
        <v>0.75</v>
      </c>
      <c r="D8" s="167"/>
      <c r="E8" s="4" t="s">
        <v>75</v>
      </c>
      <c r="G8" s="5"/>
    </row>
    <row r="9" spans="2:7" ht="51" customHeight="1">
      <c r="B9" s="3" t="s">
        <v>43</v>
      </c>
      <c r="C9" s="167">
        <v>0.125</v>
      </c>
      <c r="D9" s="167"/>
      <c r="E9" s="4" t="s">
        <v>75</v>
      </c>
      <c r="G9" s="5"/>
    </row>
    <row r="10" spans="2:7" ht="51" customHeight="1">
      <c r="B10" s="3" t="s">
        <v>44</v>
      </c>
      <c r="C10" s="167">
        <v>0.375</v>
      </c>
      <c r="D10" s="167"/>
      <c r="E10" s="4" t="s">
        <v>75</v>
      </c>
      <c r="G10" s="5"/>
    </row>
    <row r="11" spans="2:7" ht="51" customHeight="1">
      <c r="B11" s="3" t="s">
        <v>45</v>
      </c>
      <c r="C11" s="167">
        <v>0.625</v>
      </c>
      <c r="D11" s="167"/>
      <c r="E11" s="4" t="s">
        <v>75</v>
      </c>
      <c r="G11" s="5"/>
    </row>
    <row r="12" spans="2:7" ht="51" customHeight="1">
      <c r="B12" s="3" t="s">
        <v>46</v>
      </c>
      <c r="C12" s="167">
        <v>0.875</v>
      </c>
      <c r="D12" s="167"/>
      <c r="E12" s="4" t="s">
        <v>75</v>
      </c>
      <c r="G12" s="5"/>
    </row>
    <row r="14" spans="6:7" ht="27" customHeight="1">
      <c r="F14" s="1"/>
      <c r="G14" s="1"/>
    </row>
    <row r="15" spans="6:8" ht="27" customHeight="1" thickBot="1">
      <c r="F15" s="7" t="s">
        <v>1</v>
      </c>
      <c r="G15" s="7"/>
      <c r="H15" s="37"/>
    </row>
    <row r="17" spans="2:9" ht="27" customHeight="1">
      <c r="B17" s="155" t="s">
        <v>72</v>
      </c>
      <c r="C17" s="156"/>
      <c r="D17" s="156"/>
      <c r="E17" s="156"/>
      <c r="F17" s="156"/>
      <c r="G17" s="156"/>
      <c r="H17" s="156"/>
      <c r="I17" s="156"/>
    </row>
    <row r="18" spans="2:9" ht="27" customHeight="1">
      <c r="B18" s="157" t="s">
        <v>73</v>
      </c>
      <c r="C18" s="158"/>
      <c r="D18" s="158"/>
      <c r="E18" s="158"/>
      <c r="F18" s="158"/>
      <c r="G18" s="158"/>
      <c r="H18" s="158"/>
      <c r="I18" s="158"/>
    </row>
    <row r="19" spans="2:14" ht="51" customHeight="1">
      <c r="B19" s="3" t="s">
        <v>74</v>
      </c>
      <c r="C19" s="167">
        <v>0.1</v>
      </c>
      <c r="D19" s="167"/>
      <c r="E19" s="4" t="s">
        <v>75</v>
      </c>
      <c r="G19" s="30" t="s">
        <v>76</v>
      </c>
      <c r="N19" s="29"/>
    </row>
    <row r="20" spans="2:14" ht="51" customHeight="1">
      <c r="B20" s="3" t="s">
        <v>38</v>
      </c>
      <c r="C20" s="167">
        <v>0.01</v>
      </c>
      <c r="D20" s="167"/>
      <c r="E20" s="4" t="s">
        <v>75</v>
      </c>
      <c r="G20" s="28" t="s">
        <v>77</v>
      </c>
      <c r="N20" s="29"/>
    </row>
    <row r="21" spans="2:7" ht="51" customHeight="1">
      <c r="B21" s="3" t="s">
        <v>39</v>
      </c>
      <c r="C21" s="167">
        <v>0.001</v>
      </c>
      <c r="D21" s="167"/>
      <c r="E21" s="4" t="s">
        <v>75</v>
      </c>
      <c r="G21" s="28" t="s">
        <v>78</v>
      </c>
    </row>
    <row r="22" spans="2:7" ht="51" customHeight="1">
      <c r="B22" s="3" t="s">
        <v>40</v>
      </c>
      <c r="C22" s="167">
        <v>0.5</v>
      </c>
      <c r="D22" s="167"/>
      <c r="E22" s="4" t="s">
        <v>75</v>
      </c>
      <c r="G22" s="28" t="s">
        <v>79</v>
      </c>
    </row>
    <row r="23" spans="2:7" ht="51" customHeight="1">
      <c r="B23" s="3" t="s">
        <v>41</v>
      </c>
      <c r="C23" s="167">
        <v>0.25</v>
      </c>
      <c r="D23" s="167"/>
      <c r="E23" s="4" t="s">
        <v>75</v>
      </c>
      <c r="G23" s="28" t="s">
        <v>80</v>
      </c>
    </row>
    <row r="24" spans="2:7" ht="51" customHeight="1">
      <c r="B24" s="3" t="s">
        <v>42</v>
      </c>
      <c r="C24" s="167">
        <v>0.75</v>
      </c>
      <c r="D24" s="167"/>
      <c r="E24" s="4" t="s">
        <v>75</v>
      </c>
      <c r="G24" s="28" t="s">
        <v>81</v>
      </c>
    </row>
    <row r="25" spans="2:7" ht="51" customHeight="1">
      <c r="B25" s="3" t="s">
        <v>43</v>
      </c>
      <c r="C25" s="167">
        <v>0.125</v>
      </c>
      <c r="D25" s="167"/>
      <c r="E25" s="4" t="s">
        <v>75</v>
      </c>
      <c r="G25" s="28" t="s">
        <v>162</v>
      </c>
    </row>
    <row r="26" spans="2:7" ht="51" customHeight="1">
      <c r="B26" s="3" t="s">
        <v>44</v>
      </c>
      <c r="C26" s="167">
        <v>0.375</v>
      </c>
      <c r="D26" s="167"/>
      <c r="E26" s="4" t="s">
        <v>75</v>
      </c>
      <c r="G26" s="28" t="s">
        <v>82</v>
      </c>
    </row>
    <row r="27" spans="2:7" ht="51" customHeight="1">
      <c r="B27" s="3" t="s">
        <v>45</v>
      </c>
      <c r="C27" s="167">
        <v>0.625</v>
      </c>
      <c r="D27" s="167"/>
      <c r="E27" s="4" t="s">
        <v>75</v>
      </c>
      <c r="G27" s="28" t="s">
        <v>83</v>
      </c>
    </row>
    <row r="28" spans="2:7" ht="51" customHeight="1">
      <c r="B28" s="3" t="s">
        <v>46</v>
      </c>
      <c r="C28" s="167">
        <v>0.875</v>
      </c>
      <c r="D28" s="167"/>
      <c r="E28" s="4" t="s">
        <v>75</v>
      </c>
      <c r="G28" s="28" t="s">
        <v>84</v>
      </c>
    </row>
    <row r="30" spans="6:7" ht="27" customHeight="1">
      <c r="F30" s="1"/>
      <c r="G30" s="1"/>
    </row>
    <row r="31" spans="6:8" ht="27" customHeight="1">
      <c r="F31" s="10"/>
      <c r="G31" s="10"/>
      <c r="H31" s="37"/>
    </row>
  </sheetData>
  <sheetProtection password="E177" sheet="1" objects="1" scenarios="1"/>
  <mergeCells count="24">
    <mergeCell ref="B1:I1"/>
    <mergeCell ref="B2:I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B17:I17"/>
    <mergeCell ref="B18:I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</mergeCells>
  <hyperlinks>
    <hyperlink ref="K1" location="算数小テスト一覧!A1" display="→算数小テスト一覧に戻る"/>
  </hyperlink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1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31"/>
  <sheetViews>
    <sheetView zoomScale="75" zoomScaleNormal="75" workbookViewId="0" topLeftCell="A1">
      <selection activeCell="K1" sqref="K1"/>
    </sheetView>
  </sheetViews>
  <sheetFormatPr defaultColWidth="9.00390625" defaultRowHeight="27" customHeight="1"/>
  <cols>
    <col min="1" max="2" width="9.00390625" style="1" customWidth="1"/>
    <col min="3" max="3" width="9.00390625" style="6" customWidth="1"/>
    <col min="4" max="4" width="10.00390625" style="4" customWidth="1"/>
    <col min="5" max="6" width="5.00390625" style="4" customWidth="1"/>
    <col min="7" max="7" width="18.00390625" style="4" customWidth="1"/>
    <col min="8" max="8" width="9.125" style="1" customWidth="1"/>
    <col min="9" max="10" width="9.00390625" style="1" customWidth="1"/>
    <col min="11" max="11" width="27.00390625" style="12" customWidth="1"/>
    <col min="12" max="16384" width="9.00390625" style="1" customWidth="1"/>
  </cols>
  <sheetData>
    <row r="1" spans="1:14" ht="27" customHeight="1">
      <c r="A1" s="168" t="s">
        <v>98</v>
      </c>
      <c r="B1" s="168"/>
      <c r="C1" s="155" t="s">
        <v>87</v>
      </c>
      <c r="D1" s="156"/>
      <c r="E1" s="156"/>
      <c r="F1" s="156"/>
      <c r="G1" s="156"/>
      <c r="H1" s="156"/>
      <c r="I1" s="156"/>
      <c r="K1" s="106" t="s">
        <v>313</v>
      </c>
      <c r="M1" s="9">
        <v>0.1</v>
      </c>
      <c r="N1" s="31" t="s">
        <v>88</v>
      </c>
    </row>
    <row r="2" spans="1:14" ht="27" customHeight="1">
      <c r="A2" s="11" t="s">
        <v>9</v>
      </c>
      <c r="B2" s="11" t="s">
        <v>29</v>
      </c>
      <c r="C2" s="157" t="s">
        <v>73</v>
      </c>
      <c r="D2" s="158"/>
      <c r="E2" s="158"/>
      <c r="F2" s="158"/>
      <c r="G2" s="158"/>
      <c r="H2" s="158"/>
      <c r="I2" s="158"/>
      <c r="M2" s="9">
        <v>0.01</v>
      </c>
      <c r="N2" s="32" t="s">
        <v>89</v>
      </c>
    </row>
    <row r="3" spans="1:14" ht="51" customHeight="1">
      <c r="A3" s="2">
        <f ca="1">RAND()</f>
        <v>0.08685937364702512</v>
      </c>
      <c r="B3" s="2">
        <f>RANK($A3,$A$3:$A$22)</f>
        <v>10</v>
      </c>
      <c r="C3" s="3" t="s">
        <v>74</v>
      </c>
      <c r="D3" s="4">
        <f>IF(B3&lt;=2,IF(B3=1,M$1,M$2),IF(B3=3,M$3,IF(B3=4,M$4,IF(B3=5,M$5,IF(B3=6,M$6,IF(B3=7,M$7,IF(B3=8,M$8,IF(B3=9,M$9,M$10))))))))</f>
        <v>0.875</v>
      </c>
      <c r="E3" s="4" t="s">
        <v>75</v>
      </c>
      <c r="G3" s="5"/>
      <c r="M3" s="9">
        <v>0.001</v>
      </c>
      <c r="N3" s="32" t="s">
        <v>90</v>
      </c>
    </row>
    <row r="4" spans="1:14" ht="51" customHeight="1">
      <c r="A4" s="2">
        <f aca="true" ca="1" t="shared" si="0" ref="A4:A12">RAND()</f>
        <v>0.9597283332596076</v>
      </c>
      <c r="B4" s="2">
        <f aca="true" t="shared" si="1" ref="B4:B12">RANK($A4,$A$3:$A$22)</f>
        <v>2</v>
      </c>
      <c r="C4" s="3" t="s">
        <v>38</v>
      </c>
      <c r="D4" s="4">
        <f aca="true" t="shared" si="2" ref="D4:D12">IF(B4&lt;=2,IF(B4=1,M$1,M$2),IF(B4=3,M$3,IF(B4=4,M$4,IF(B4=5,M$5,IF(B4=6,M$6,IF(B4=7,M$7,IF(B4=8,M$8,IF(B4=9,M$9,M$10))))))))</f>
        <v>0.01</v>
      </c>
      <c r="E4" s="4" t="s">
        <v>75</v>
      </c>
      <c r="G4" s="5"/>
      <c r="M4" s="9">
        <v>0.5</v>
      </c>
      <c r="N4" s="32" t="s">
        <v>91</v>
      </c>
    </row>
    <row r="5" spans="1:14" ht="51" customHeight="1">
      <c r="A5" s="2">
        <f ca="1" t="shared" si="0"/>
        <v>0.1293696769035897</v>
      </c>
      <c r="B5" s="2">
        <f t="shared" si="1"/>
        <v>9</v>
      </c>
      <c r="C5" s="3" t="s">
        <v>39</v>
      </c>
      <c r="D5" s="4">
        <f t="shared" si="2"/>
        <v>0.625</v>
      </c>
      <c r="E5" s="4" t="s">
        <v>75</v>
      </c>
      <c r="G5" s="5"/>
      <c r="M5" s="9">
        <v>0.25</v>
      </c>
      <c r="N5" s="32" t="s">
        <v>92</v>
      </c>
    </row>
    <row r="6" spans="1:14" ht="51" customHeight="1">
      <c r="A6" s="2">
        <f ca="1" t="shared" si="0"/>
        <v>0.6756819468221515</v>
      </c>
      <c r="B6" s="2">
        <f t="shared" si="1"/>
        <v>6</v>
      </c>
      <c r="C6" s="3" t="s">
        <v>40</v>
      </c>
      <c r="D6" s="4">
        <f t="shared" si="2"/>
        <v>0.125</v>
      </c>
      <c r="E6" s="4" t="s">
        <v>75</v>
      </c>
      <c r="G6" s="5"/>
      <c r="M6" s="9">
        <v>0.125</v>
      </c>
      <c r="N6" s="32" t="s">
        <v>93</v>
      </c>
    </row>
    <row r="7" spans="1:14" ht="51" customHeight="1">
      <c r="A7" s="2">
        <f ca="1" t="shared" si="0"/>
        <v>0.9133017425437919</v>
      </c>
      <c r="B7" s="2">
        <f t="shared" si="1"/>
        <v>3</v>
      </c>
      <c r="C7" s="3" t="s">
        <v>41</v>
      </c>
      <c r="D7" s="4">
        <f t="shared" si="2"/>
        <v>0.001</v>
      </c>
      <c r="E7" s="4" t="s">
        <v>75</v>
      </c>
      <c r="G7" s="5"/>
      <c r="M7" s="9">
        <v>0.75</v>
      </c>
      <c r="N7" s="32" t="s">
        <v>94</v>
      </c>
    </row>
    <row r="8" spans="1:14" ht="51" customHeight="1">
      <c r="A8" s="2">
        <f ca="1" t="shared" si="0"/>
        <v>0.6429771339467956</v>
      </c>
      <c r="B8" s="2">
        <f t="shared" si="1"/>
        <v>7</v>
      </c>
      <c r="C8" s="3" t="s">
        <v>42</v>
      </c>
      <c r="D8" s="4">
        <f t="shared" si="2"/>
        <v>0.75</v>
      </c>
      <c r="E8" s="4" t="s">
        <v>75</v>
      </c>
      <c r="G8" s="5"/>
      <c r="M8" s="9">
        <v>0.375</v>
      </c>
      <c r="N8" s="32" t="s">
        <v>95</v>
      </c>
    </row>
    <row r="9" spans="1:14" ht="51" customHeight="1">
      <c r="A9" s="2">
        <f ca="1" t="shared" si="0"/>
        <v>0.9630540232660567</v>
      </c>
      <c r="B9" s="2">
        <f t="shared" si="1"/>
        <v>1</v>
      </c>
      <c r="C9" s="3" t="s">
        <v>43</v>
      </c>
      <c r="D9" s="4">
        <f t="shared" si="2"/>
        <v>0.1</v>
      </c>
      <c r="E9" s="4" t="s">
        <v>75</v>
      </c>
      <c r="G9" s="5"/>
      <c r="M9" s="9">
        <v>0.625</v>
      </c>
      <c r="N9" s="32" t="s">
        <v>96</v>
      </c>
    </row>
    <row r="10" spans="1:14" ht="51" customHeight="1">
      <c r="A10" s="2">
        <f ca="1" t="shared" si="0"/>
        <v>0.5472736709585966</v>
      </c>
      <c r="B10" s="2">
        <f t="shared" si="1"/>
        <v>8</v>
      </c>
      <c r="C10" s="3" t="s">
        <v>44</v>
      </c>
      <c r="D10" s="4">
        <f t="shared" si="2"/>
        <v>0.375</v>
      </c>
      <c r="E10" s="4" t="s">
        <v>75</v>
      </c>
      <c r="G10" s="5"/>
      <c r="M10" s="9">
        <v>0.875</v>
      </c>
      <c r="N10" s="32" t="s">
        <v>97</v>
      </c>
    </row>
    <row r="11" spans="1:7" ht="51" customHeight="1">
      <c r="A11" s="2">
        <f ca="1" t="shared" si="0"/>
        <v>0.8588531426240147</v>
      </c>
      <c r="B11" s="2">
        <f t="shared" si="1"/>
        <v>4</v>
      </c>
      <c r="C11" s="3" t="s">
        <v>45</v>
      </c>
      <c r="D11" s="4">
        <f t="shared" si="2"/>
        <v>0.5</v>
      </c>
      <c r="E11" s="4" t="s">
        <v>75</v>
      </c>
      <c r="G11" s="5"/>
    </row>
    <row r="12" spans="1:7" ht="51" customHeight="1">
      <c r="A12" s="2">
        <f ca="1" t="shared" si="0"/>
        <v>0.8242472252835995</v>
      </c>
      <c r="B12" s="2">
        <f t="shared" si="1"/>
        <v>5</v>
      </c>
      <c r="C12" s="3" t="s">
        <v>46</v>
      </c>
      <c r="D12" s="4">
        <f t="shared" si="2"/>
        <v>0.25</v>
      </c>
      <c r="E12" s="4" t="s">
        <v>75</v>
      </c>
      <c r="G12" s="5"/>
    </row>
    <row r="13" spans="1:2" ht="27" customHeight="1">
      <c r="A13" s="2"/>
      <c r="B13" s="2"/>
    </row>
    <row r="14" spans="6:7" ht="27" customHeight="1">
      <c r="F14" s="1"/>
      <c r="G14" s="1"/>
    </row>
    <row r="15" spans="6:8" ht="27" customHeight="1" thickBot="1">
      <c r="F15" s="7" t="s">
        <v>1</v>
      </c>
      <c r="G15" s="7"/>
      <c r="H15" s="37"/>
    </row>
    <row r="17" spans="3:9" ht="27" customHeight="1">
      <c r="C17" s="155" t="s">
        <v>87</v>
      </c>
      <c r="D17" s="156"/>
      <c r="E17" s="156"/>
      <c r="F17" s="156"/>
      <c r="G17" s="156"/>
      <c r="H17" s="156"/>
      <c r="I17" s="156"/>
    </row>
    <row r="18" spans="3:9" ht="27" customHeight="1">
      <c r="C18" s="157" t="s">
        <v>73</v>
      </c>
      <c r="D18" s="158"/>
      <c r="E18" s="158"/>
      <c r="F18" s="158"/>
      <c r="G18" s="158"/>
      <c r="H18" s="158"/>
      <c r="I18" s="158"/>
    </row>
    <row r="19" spans="3:7" ht="51" customHeight="1">
      <c r="C19" s="3" t="s">
        <v>74</v>
      </c>
      <c r="D19" s="4">
        <f>D3</f>
        <v>0.875</v>
      </c>
      <c r="E19" s="4" t="s">
        <v>75</v>
      </c>
      <c r="G19" s="30" t="str">
        <f>IF(B3&lt;=2,IF(B3=1,N$1,N$2),IF(B3=3,N$3,IF(B3=4,N$4,IF(B3=5,N$5,IF(B3=6,N$6,IF(B3=7,N$7,IF(B3=8,N$8,IF(B3=9,N$9,N$10))))))))</f>
        <v>7/8</v>
      </c>
    </row>
    <row r="20" spans="3:7" ht="51" customHeight="1">
      <c r="C20" s="3" t="s">
        <v>38</v>
      </c>
      <c r="D20" s="4">
        <f aca="true" t="shared" si="3" ref="D20:D28">D4</f>
        <v>0.01</v>
      </c>
      <c r="E20" s="4" t="s">
        <v>75</v>
      </c>
      <c r="G20" s="30" t="str">
        <f aca="true" t="shared" si="4" ref="G20:G28">IF(B4&lt;=2,IF(B4=1,N$1,N$2),IF(B4=3,N$3,IF(B4=4,N$4,IF(B4=5,N$5,IF(B4=6,N$6,IF(B4=7,N$7,IF(B4=8,N$8,IF(B4=9,N$9,N$10))))))))</f>
        <v>1/100</v>
      </c>
    </row>
    <row r="21" spans="3:7" ht="51" customHeight="1">
      <c r="C21" s="3" t="s">
        <v>39</v>
      </c>
      <c r="D21" s="4">
        <f t="shared" si="3"/>
        <v>0.625</v>
      </c>
      <c r="E21" s="4" t="s">
        <v>75</v>
      </c>
      <c r="G21" s="30" t="str">
        <f t="shared" si="4"/>
        <v>5/8</v>
      </c>
    </row>
    <row r="22" spans="3:7" ht="51" customHeight="1">
      <c r="C22" s="3" t="s">
        <v>40</v>
      </c>
      <c r="D22" s="4">
        <f t="shared" si="3"/>
        <v>0.125</v>
      </c>
      <c r="E22" s="4" t="s">
        <v>75</v>
      </c>
      <c r="G22" s="30" t="str">
        <f t="shared" si="4"/>
        <v>1/8</v>
      </c>
    </row>
    <row r="23" spans="3:7" ht="51" customHeight="1">
      <c r="C23" s="3" t="s">
        <v>41</v>
      </c>
      <c r="D23" s="4">
        <f t="shared" si="3"/>
        <v>0.001</v>
      </c>
      <c r="E23" s="4" t="s">
        <v>75</v>
      </c>
      <c r="G23" s="30" t="str">
        <f t="shared" si="4"/>
        <v>1/1000</v>
      </c>
    </row>
    <row r="24" spans="3:7" ht="51" customHeight="1">
      <c r="C24" s="3" t="s">
        <v>42</v>
      </c>
      <c r="D24" s="4">
        <f t="shared" si="3"/>
        <v>0.75</v>
      </c>
      <c r="E24" s="4" t="s">
        <v>75</v>
      </c>
      <c r="G24" s="30" t="str">
        <f t="shared" si="4"/>
        <v>3/4</v>
      </c>
    </row>
    <row r="25" spans="3:7" ht="51" customHeight="1">
      <c r="C25" s="3" t="s">
        <v>43</v>
      </c>
      <c r="D25" s="4">
        <f t="shared" si="3"/>
        <v>0.1</v>
      </c>
      <c r="E25" s="4" t="s">
        <v>75</v>
      </c>
      <c r="G25" s="30" t="str">
        <f t="shared" si="4"/>
        <v>1/10</v>
      </c>
    </row>
    <row r="26" spans="3:7" ht="51" customHeight="1">
      <c r="C26" s="3" t="s">
        <v>44</v>
      </c>
      <c r="D26" s="4">
        <f t="shared" si="3"/>
        <v>0.375</v>
      </c>
      <c r="E26" s="4" t="s">
        <v>75</v>
      </c>
      <c r="G26" s="30" t="str">
        <f t="shared" si="4"/>
        <v>3/8</v>
      </c>
    </row>
    <row r="27" spans="3:7" ht="51" customHeight="1">
      <c r="C27" s="3" t="s">
        <v>45</v>
      </c>
      <c r="D27" s="4">
        <f t="shared" si="3"/>
        <v>0.5</v>
      </c>
      <c r="E27" s="4" t="s">
        <v>75</v>
      </c>
      <c r="G27" s="30" t="str">
        <f t="shared" si="4"/>
        <v>1/2</v>
      </c>
    </row>
    <row r="28" spans="3:7" ht="51" customHeight="1">
      <c r="C28" s="3" t="s">
        <v>46</v>
      </c>
      <c r="D28" s="4">
        <f t="shared" si="3"/>
        <v>0.25</v>
      </c>
      <c r="E28" s="4" t="s">
        <v>75</v>
      </c>
      <c r="G28" s="30" t="str">
        <f t="shared" si="4"/>
        <v>1/4</v>
      </c>
    </row>
    <row r="30" spans="6:7" ht="27" customHeight="1">
      <c r="F30" s="1"/>
      <c r="G30" s="1"/>
    </row>
    <row r="31" spans="6:8" ht="27" customHeight="1">
      <c r="F31" s="10"/>
      <c r="G31" s="10"/>
      <c r="H31" s="37"/>
    </row>
  </sheetData>
  <sheetProtection password="E177" sheet="1" objects="1" scenarios="1"/>
  <mergeCells count="5">
    <mergeCell ref="A1:B1"/>
    <mergeCell ref="C17:I17"/>
    <mergeCell ref="C18:I18"/>
    <mergeCell ref="C1:I1"/>
    <mergeCell ref="C2:I2"/>
  </mergeCells>
  <hyperlinks>
    <hyperlink ref="K1" location="算数小テスト一覧!A1" display="→算数小テスト一覧に戻る"/>
  </hyperlink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13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47"/>
  <sheetViews>
    <sheetView zoomScale="75" zoomScaleNormal="75" workbookViewId="0" topLeftCell="A1">
      <selection activeCell="Q1" sqref="Q1"/>
    </sheetView>
  </sheetViews>
  <sheetFormatPr defaultColWidth="9.00390625" defaultRowHeight="27" customHeight="1"/>
  <cols>
    <col min="1" max="7" width="2.50390625" style="22" customWidth="1"/>
    <col min="8" max="8" width="9.00390625" style="26" customWidth="1"/>
    <col min="9" max="9" width="10.00390625" style="24" customWidth="1"/>
    <col min="10" max="10" width="5.00390625" style="24" customWidth="1"/>
    <col min="11" max="11" width="10.00390625" style="24" customWidth="1"/>
    <col min="12" max="12" width="5.00390625" style="24" customWidth="1"/>
    <col min="13" max="13" width="18.00390625" style="24" customWidth="1"/>
    <col min="14" max="14" width="9.125" style="22" customWidth="1"/>
    <col min="15" max="16" width="9.00390625" style="22" customWidth="1"/>
    <col min="17" max="17" width="27.00390625" style="12" customWidth="1"/>
    <col min="18" max="18" width="9.00390625" style="22" customWidth="1"/>
    <col min="19" max="19" width="9.00390625" style="35" customWidth="1"/>
    <col min="20" max="16384" width="9.00390625" style="22" customWidth="1"/>
  </cols>
  <sheetData>
    <row r="1" spans="1:19" ht="27" customHeight="1">
      <c r="A1" s="146" t="s">
        <v>98</v>
      </c>
      <c r="B1" s="146"/>
      <c r="C1" s="146"/>
      <c r="D1" s="146"/>
      <c r="E1" s="146"/>
      <c r="F1" s="146"/>
      <c r="G1" s="146"/>
      <c r="H1" s="150" t="s">
        <v>110</v>
      </c>
      <c r="I1" s="151"/>
      <c r="J1" s="151"/>
      <c r="K1" s="151"/>
      <c r="L1" s="151"/>
      <c r="M1" s="151"/>
      <c r="N1" s="151"/>
      <c r="O1" s="151"/>
      <c r="Q1" s="106" t="s">
        <v>313</v>
      </c>
      <c r="S1" s="20">
        <v>0.1</v>
      </c>
    </row>
    <row r="2" spans="1:19" ht="27" customHeight="1">
      <c r="A2" s="34"/>
      <c r="B2" s="34"/>
      <c r="C2" s="34" t="s">
        <v>107</v>
      </c>
      <c r="D2" s="34" t="s">
        <v>100</v>
      </c>
      <c r="E2" s="34" t="s">
        <v>108</v>
      </c>
      <c r="F2" s="34" t="s">
        <v>109</v>
      </c>
      <c r="G2" s="34"/>
      <c r="H2" s="160" t="s">
        <v>106</v>
      </c>
      <c r="I2" s="161"/>
      <c r="J2" s="161"/>
      <c r="K2" s="161"/>
      <c r="L2" s="161"/>
      <c r="M2" s="161"/>
      <c r="N2" s="161"/>
      <c r="O2" s="161"/>
      <c r="S2" s="20">
        <v>0.01</v>
      </c>
    </row>
    <row r="3" spans="1:19" ht="27" customHeight="1">
      <c r="A3" s="35">
        <f>RANDBETWEEN(1,10)</f>
        <v>6</v>
      </c>
      <c r="B3" s="35">
        <f aca="true" t="shared" si="0" ref="B3:B22">IF(A3&lt;=2,IF(A3=1,S$1,S$2),IF(A3=3,S$3,IF(A3=4,S$4,IF(A3=5,S$5,IF(A3=6,S$6,IF(A3=7,S$7,IF(A3=8,S$8,IF(A3=9,S$9,S$10))))))))</f>
        <v>0.125</v>
      </c>
      <c r="C3" s="35">
        <f>RANDBETWEEN(0,3)</f>
        <v>3</v>
      </c>
      <c r="D3" s="35">
        <f>RANDBETWEEN(0,2)</f>
        <v>2</v>
      </c>
      <c r="E3" s="35">
        <f>RANDBETWEEN(0,2)</f>
        <v>2</v>
      </c>
      <c r="F3" s="35">
        <f aca="true" t="shared" si="1" ref="F3:F22">2^(3+C3)*3^D3*5^E3</f>
        <v>14400</v>
      </c>
      <c r="G3" s="35">
        <f>RANDBETWEEN(0,1)</f>
        <v>0</v>
      </c>
      <c r="H3" s="23" t="s">
        <v>57</v>
      </c>
      <c r="I3" s="24">
        <f>IF(G3=0,B3,F3)</f>
        <v>0.125</v>
      </c>
      <c r="J3" s="24" t="s">
        <v>5</v>
      </c>
      <c r="K3" s="24">
        <f>IF(G3=0,F3,B3)</f>
        <v>14400</v>
      </c>
      <c r="L3" s="24" t="s">
        <v>7</v>
      </c>
      <c r="M3" s="25"/>
      <c r="S3" s="20">
        <v>0.001</v>
      </c>
    </row>
    <row r="4" spans="1:19" ht="27" customHeight="1">
      <c r="A4" s="35">
        <f>RANDBETWEEN(1,10)</f>
        <v>9</v>
      </c>
      <c r="B4" s="35">
        <f t="shared" si="0"/>
        <v>0.625</v>
      </c>
      <c r="C4" s="35">
        <f>RANDBETWEEN(0,3)</f>
        <v>0</v>
      </c>
      <c r="D4" s="35">
        <f>RANDBETWEEN(0,2)</f>
        <v>0</v>
      </c>
      <c r="E4" s="35">
        <f>RANDBETWEEN(0,2)</f>
        <v>0</v>
      </c>
      <c r="F4" s="35">
        <f t="shared" si="1"/>
        <v>8</v>
      </c>
      <c r="G4" s="35">
        <f>RANDBETWEEN(0,1)</f>
        <v>0</v>
      </c>
      <c r="H4" s="23" t="s">
        <v>38</v>
      </c>
      <c r="I4" s="24">
        <f aca="true" t="shared" si="2" ref="I4:I22">IF(G4=0,B4,F4)</f>
        <v>0.625</v>
      </c>
      <c r="J4" s="24" t="s">
        <v>5</v>
      </c>
      <c r="K4" s="24">
        <f aca="true" t="shared" si="3" ref="K4:K22">IF(G4=0,F4,B4)</f>
        <v>8</v>
      </c>
      <c r="L4" s="24" t="s">
        <v>7</v>
      </c>
      <c r="M4" s="25"/>
      <c r="S4" s="20">
        <v>0.5</v>
      </c>
    </row>
    <row r="5" spans="1:19" ht="27" customHeight="1">
      <c r="A5" s="35">
        <f>RANDBETWEEN(1,10)</f>
        <v>3</v>
      </c>
      <c r="B5" s="35">
        <f t="shared" si="0"/>
        <v>0.001</v>
      </c>
      <c r="C5" s="35">
        <f>RANDBETWEEN(0,3)</f>
        <v>3</v>
      </c>
      <c r="D5" s="35">
        <f>RANDBETWEEN(0,2)</f>
        <v>0</v>
      </c>
      <c r="E5" s="35">
        <f>RANDBETWEEN(0,2)</f>
        <v>1</v>
      </c>
      <c r="F5" s="35">
        <f t="shared" si="1"/>
        <v>320</v>
      </c>
      <c r="G5" s="35">
        <f>RANDBETWEEN(0,1)</f>
        <v>1</v>
      </c>
      <c r="H5" s="23" t="s">
        <v>39</v>
      </c>
      <c r="I5" s="24">
        <f t="shared" si="2"/>
        <v>320</v>
      </c>
      <c r="J5" s="24" t="s">
        <v>5</v>
      </c>
      <c r="K5" s="24">
        <f t="shared" si="3"/>
        <v>0.001</v>
      </c>
      <c r="L5" s="24" t="s">
        <v>7</v>
      </c>
      <c r="M5" s="25"/>
      <c r="S5" s="20">
        <v>0.25</v>
      </c>
    </row>
    <row r="6" spans="1:19" ht="27" customHeight="1">
      <c r="A6" s="35">
        <f>RANDBETWEEN(1,10)</f>
        <v>6</v>
      </c>
      <c r="B6" s="35">
        <f t="shared" si="0"/>
        <v>0.125</v>
      </c>
      <c r="C6" s="35">
        <f>RANDBETWEEN(0,3)</f>
        <v>3</v>
      </c>
      <c r="D6" s="35">
        <f>RANDBETWEEN(0,2)</f>
        <v>2</v>
      </c>
      <c r="E6" s="35">
        <f>RANDBETWEEN(0,2)</f>
        <v>1</v>
      </c>
      <c r="F6" s="35">
        <f t="shared" si="1"/>
        <v>2880</v>
      </c>
      <c r="G6" s="35">
        <f>RANDBETWEEN(0,1)</f>
        <v>0</v>
      </c>
      <c r="H6" s="23" t="s">
        <v>40</v>
      </c>
      <c r="I6" s="24">
        <f t="shared" si="2"/>
        <v>0.125</v>
      </c>
      <c r="J6" s="24" t="s">
        <v>5</v>
      </c>
      <c r="K6" s="24">
        <f t="shared" si="3"/>
        <v>2880</v>
      </c>
      <c r="L6" s="24" t="s">
        <v>7</v>
      </c>
      <c r="M6" s="25"/>
      <c r="S6" s="20">
        <v>0.125</v>
      </c>
    </row>
    <row r="7" spans="1:19" ht="27" customHeight="1">
      <c r="A7" s="35">
        <f>RANDBETWEEN(1,10)</f>
        <v>7</v>
      </c>
      <c r="B7" s="35">
        <f t="shared" si="0"/>
        <v>0.75</v>
      </c>
      <c r="C7" s="35">
        <f>RANDBETWEEN(0,3)</f>
        <v>1</v>
      </c>
      <c r="D7" s="35">
        <f>RANDBETWEEN(0,2)</f>
        <v>0</v>
      </c>
      <c r="E7" s="35">
        <f>RANDBETWEEN(0,2)</f>
        <v>2</v>
      </c>
      <c r="F7" s="35">
        <f t="shared" si="1"/>
        <v>400</v>
      </c>
      <c r="G7" s="35">
        <f>RANDBETWEEN(0,1)</f>
        <v>1</v>
      </c>
      <c r="H7" s="23" t="s">
        <v>41</v>
      </c>
      <c r="I7" s="24">
        <f t="shared" si="2"/>
        <v>400</v>
      </c>
      <c r="J7" s="24" t="s">
        <v>5</v>
      </c>
      <c r="K7" s="24">
        <f t="shared" si="3"/>
        <v>0.75</v>
      </c>
      <c r="L7" s="24" t="s">
        <v>7</v>
      </c>
      <c r="M7" s="25"/>
      <c r="S7" s="20">
        <v>0.75</v>
      </c>
    </row>
    <row r="8" spans="1:19" ht="27" customHeight="1">
      <c r="A8" s="35">
        <f>RANDBETWEEN(1,10)</f>
        <v>7</v>
      </c>
      <c r="B8" s="35">
        <f t="shared" si="0"/>
        <v>0.75</v>
      </c>
      <c r="C8" s="35">
        <f>RANDBETWEEN(0,3)</f>
        <v>2</v>
      </c>
      <c r="D8" s="35">
        <f>RANDBETWEEN(0,2)</f>
        <v>2</v>
      </c>
      <c r="E8" s="35">
        <f>RANDBETWEEN(0,2)</f>
        <v>1</v>
      </c>
      <c r="F8" s="35">
        <f t="shared" si="1"/>
        <v>1440</v>
      </c>
      <c r="G8" s="35">
        <f>RANDBETWEEN(0,1)</f>
        <v>1</v>
      </c>
      <c r="H8" s="23" t="s">
        <v>42</v>
      </c>
      <c r="I8" s="24">
        <f t="shared" si="2"/>
        <v>1440</v>
      </c>
      <c r="J8" s="24" t="s">
        <v>5</v>
      </c>
      <c r="K8" s="24">
        <f t="shared" si="3"/>
        <v>0.75</v>
      </c>
      <c r="L8" s="24" t="s">
        <v>7</v>
      </c>
      <c r="M8" s="25"/>
      <c r="S8" s="20">
        <v>0.375</v>
      </c>
    </row>
    <row r="9" spans="1:19" ht="27" customHeight="1">
      <c r="A9" s="35">
        <f>RANDBETWEEN(1,10)</f>
        <v>6</v>
      </c>
      <c r="B9" s="35">
        <f t="shared" si="0"/>
        <v>0.125</v>
      </c>
      <c r="C9" s="35">
        <f>RANDBETWEEN(0,3)</f>
        <v>3</v>
      </c>
      <c r="D9" s="35">
        <f>RANDBETWEEN(0,2)</f>
        <v>1</v>
      </c>
      <c r="E9" s="35">
        <f>RANDBETWEEN(0,2)</f>
        <v>2</v>
      </c>
      <c r="F9" s="35">
        <f t="shared" si="1"/>
        <v>4800</v>
      </c>
      <c r="G9" s="35">
        <f>RANDBETWEEN(0,1)</f>
        <v>0</v>
      </c>
      <c r="H9" s="23" t="s">
        <v>43</v>
      </c>
      <c r="I9" s="24">
        <f t="shared" si="2"/>
        <v>0.125</v>
      </c>
      <c r="J9" s="24" t="s">
        <v>5</v>
      </c>
      <c r="K9" s="24">
        <f t="shared" si="3"/>
        <v>4800</v>
      </c>
      <c r="L9" s="24" t="s">
        <v>7</v>
      </c>
      <c r="M9" s="25"/>
      <c r="S9" s="20">
        <v>0.625</v>
      </c>
    </row>
    <row r="10" spans="1:19" ht="27" customHeight="1">
      <c r="A10" s="35">
        <f>RANDBETWEEN(1,10)</f>
        <v>7</v>
      </c>
      <c r="B10" s="35">
        <f t="shared" si="0"/>
        <v>0.75</v>
      </c>
      <c r="C10" s="35">
        <f>RANDBETWEEN(0,3)</f>
        <v>1</v>
      </c>
      <c r="D10" s="35">
        <f>RANDBETWEEN(0,2)</f>
        <v>2</v>
      </c>
      <c r="E10" s="35">
        <f>RANDBETWEEN(0,2)</f>
        <v>0</v>
      </c>
      <c r="F10" s="35">
        <f t="shared" si="1"/>
        <v>144</v>
      </c>
      <c r="G10" s="35">
        <f>RANDBETWEEN(0,1)</f>
        <v>1</v>
      </c>
      <c r="H10" s="23" t="s">
        <v>44</v>
      </c>
      <c r="I10" s="24">
        <f t="shared" si="2"/>
        <v>144</v>
      </c>
      <c r="J10" s="24" t="s">
        <v>5</v>
      </c>
      <c r="K10" s="24">
        <f t="shared" si="3"/>
        <v>0.75</v>
      </c>
      <c r="L10" s="24" t="s">
        <v>7</v>
      </c>
      <c r="M10" s="25"/>
      <c r="S10" s="20">
        <v>0.875</v>
      </c>
    </row>
    <row r="11" spans="1:13" ht="27" customHeight="1">
      <c r="A11" s="35">
        <f>RANDBETWEEN(1,10)</f>
        <v>7</v>
      </c>
      <c r="B11" s="35">
        <f t="shared" si="0"/>
        <v>0.75</v>
      </c>
      <c r="C11" s="35">
        <f>RANDBETWEEN(0,3)</f>
        <v>3</v>
      </c>
      <c r="D11" s="35">
        <f>RANDBETWEEN(0,2)</f>
        <v>2</v>
      </c>
      <c r="E11" s="35">
        <f>RANDBETWEEN(0,2)</f>
        <v>2</v>
      </c>
      <c r="F11" s="35">
        <f t="shared" si="1"/>
        <v>14400</v>
      </c>
      <c r="G11" s="35">
        <f>RANDBETWEEN(0,1)</f>
        <v>1</v>
      </c>
      <c r="H11" s="23" t="s">
        <v>45</v>
      </c>
      <c r="I11" s="24">
        <f t="shared" si="2"/>
        <v>14400</v>
      </c>
      <c r="J11" s="24" t="s">
        <v>5</v>
      </c>
      <c r="K11" s="24">
        <f t="shared" si="3"/>
        <v>0.75</v>
      </c>
      <c r="L11" s="24" t="s">
        <v>7</v>
      </c>
      <c r="M11" s="25"/>
    </row>
    <row r="12" spans="1:13" ht="27" customHeight="1">
      <c r="A12" s="35">
        <f>RANDBETWEEN(1,10)</f>
        <v>3</v>
      </c>
      <c r="B12" s="35">
        <f t="shared" si="0"/>
        <v>0.001</v>
      </c>
      <c r="C12" s="35">
        <f>RANDBETWEEN(0,3)</f>
        <v>2</v>
      </c>
      <c r="D12" s="35">
        <f>RANDBETWEEN(0,2)</f>
        <v>0</v>
      </c>
      <c r="E12" s="35">
        <f>RANDBETWEEN(0,2)</f>
        <v>1</v>
      </c>
      <c r="F12" s="35">
        <f t="shared" si="1"/>
        <v>160</v>
      </c>
      <c r="G12" s="35">
        <f>RANDBETWEEN(0,1)</f>
        <v>0</v>
      </c>
      <c r="H12" s="23" t="s">
        <v>46</v>
      </c>
      <c r="I12" s="24">
        <f t="shared" si="2"/>
        <v>0.001</v>
      </c>
      <c r="J12" s="24" t="s">
        <v>5</v>
      </c>
      <c r="K12" s="24">
        <f t="shared" si="3"/>
        <v>160</v>
      </c>
      <c r="L12" s="24" t="s">
        <v>7</v>
      </c>
      <c r="M12" s="25"/>
    </row>
    <row r="13" spans="1:13" ht="27" customHeight="1">
      <c r="A13" s="35">
        <f>RANDBETWEEN(1,10)</f>
        <v>2</v>
      </c>
      <c r="B13" s="35">
        <f t="shared" si="0"/>
        <v>0.01</v>
      </c>
      <c r="C13" s="35">
        <f>RANDBETWEEN(0,3)</f>
        <v>1</v>
      </c>
      <c r="D13" s="35">
        <f>RANDBETWEEN(0,2)</f>
        <v>2</v>
      </c>
      <c r="E13" s="35">
        <f>RANDBETWEEN(0,2)</f>
        <v>2</v>
      </c>
      <c r="F13" s="35">
        <f t="shared" si="1"/>
        <v>3600</v>
      </c>
      <c r="G13" s="35">
        <f>RANDBETWEEN(0,1)</f>
        <v>0</v>
      </c>
      <c r="H13" s="23" t="s">
        <v>47</v>
      </c>
      <c r="I13" s="24">
        <f t="shared" si="2"/>
        <v>0.01</v>
      </c>
      <c r="J13" s="24" t="s">
        <v>5</v>
      </c>
      <c r="K13" s="24">
        <f t="shared" si="3"/>
        <v>3600</v>
      </c>
      <c r="L13" s="24" t="s">
        <v>7</v>
      </c>
      <c r="M13" s="25"/>
    </row>
    <row r="14" spans="1:13" ht="27" customHeight="1">
      <c r="A14" s="35">
        <f>RANDBETWEEN(1,10)</f>
        <v>3</v>
      </c>
      <c r="B14" s="35">
        <f t="shared" si="0"/>
        <v>0.001</v>
      </c>
      <c r="C14" s="35">
        <f>RANDBETWEEN(0,3)</f>
        <v>3</v>
      </c>
      <c r="D14" s="35">
        <f>RANDBETWEEN(0,2)</f>
        <v>0</v>
      </c>
      <c r="E14" s="35">
        <f>RANDBETWEEN(0,2)</f>
        <v>1</v>
      </c>
      <c r="F14" s="35">
        <f t="shared" si="1"/>
        <v>320</v>
      </c>
      <c r="G14" s="35">
        <f>RANDBETWEEN(0,1)</f>
        <v>0</v>
      </c>
      <c r="H14" s="23" t="s">
        <v>48</v>
      </c>
      <c r="I14" s="24">
        <f t="shared" si="2"/>
        <v>0.001</v>
      </c>
      <c r="J14" s="24" t="s">
        <v>5</v>
      </c>
      <c r="K14" s="24">
        <f t="shared" si="3"/>
        <v>320</v>
      </c>
      <c r="L14" s="24" t="s">
        <v>7</v>
      </c>
      <c r="M14" s="25"/>
    </row>
    <row r="15" spans="1:13" ht="27" customHeight="1">
      <c r="A15" s="35">
        <f>RANDBETWEEN(1,10)</f>
        <v>9</v>
      </c>
      <c r="B15" s="35">
        <f t="shared" si="0"/>
        <v>0.625</v>
      </c>
      <c r="C15" s="35">
        <f>RANDBETWEEN(0,3)</f>
        <v>1</v>
      </c>
      <c r="D15" s="35">
        <f>RANDBETWEEN(0,2)</f>
        <v>2</v>
      </c>
      <c r="E15" s="35">
        <f>RANDBETWEEN(0,2)</f>
        <v>2</v>
      </c>
      <c r="F15" s="35">
        <f t="shared" si="1"/>
        <v>3600</v>
      </c>
      <c r="G15" s="35">
        <f>RANDBETWEEN(0,1)</f>
        <v>1</v>
      </c>
      <c r="H15" s="23" t="s">
        <v>49</v>
      </c>
      <c r="I15" s="24">
        <f t="shared" si="2"/>
        <v>3600</v>
      </c>
      <c r="J15" s="24" t="s">
        <v>5</v>
      </c>
      <c r="K15" s="24">
        <f t="shared" si="3"/>
        <v>0.625</v>
      </c>
      <c r="L15" s="24" t="s">
        <v>7</v>
      </c>
      <c r="M15" s="25"/>
    </row>
    <row r="16" spans="1:13" ht="27" customHeight="1">
      <c r="A16" s="35">
        <f>RANDBETWEEN(1,10)</f>
        <v>9</v>
      </c>
      <c r="B16" s="35">
        <f t="shared" si="0"/>
        <v>0.625</v>
      </c>
      <c r="C16" s="35">
        <f>RANDBETWEEN(0,3)</f>
        <v>2</v>
      </c>
      <c r="D16" s="35">
        <f>RANDBETWEEN(0,2)</f>
        <v>1</v>
      </c>
      <c r="E16" s="35">
        <f>RANDBETWEEN(0,2)</f>
        <v>1</v>
      </c>
      <c r="F16" s="35">
        <f t="shared" si="1"/>
        <v>480</v>
      </c>
      <c r="G16" s="35">
        <f>RANDBETWEEN(0,1)</f>
        <v>0</v>
      </c>
      <c r="H16" s="23" t="s">
        <v>50</v>
      </c>
      <c r="I16" s="24">
        <f t="shared" si="2"/>
        <v>0.625</v>
      </c>
      <c r="J16" s="24" t="s">
        <v>5</v>
      </c>
      <c r="K16" s="24">
        <f t="shared" si="3"/>
        <v>480</v>
      </c>
      <c r="L16" s="24" t="s">
        <v>7</v>
      </c>
      <c r="M16" s="25"/>
    </row>
    <row r="17" spans="1:13" ht="27" customHeight="1">
      <c r="A17" s="35">
        <f>RANDBETWEEN(1,10)</f>
        <v>3</v>
      </c>
      <c r="B17" s="35">
        <f t="shared" si="0"/>
        <v>0.001</v>
      </c>
      <c r="C17" s="35">
        <f>RANDBETWEEN(0,3)</f>
        <v>3</v>
      </c>
      <c r="D17" s="35">
        <f>RANDBETWEEN(0,2)</f>
        <v>0</v>
      </c>
      <c r="E17" s="35">
        <f>RANDBETWEEN(0,2)</f>
        <v>2</v>
      </c>
      <c r="F17" s="35">
        <f t="shared" si="1"/>
        <v>1600</v>
      </c>
      <c r="G17" s="35">
        <f>RANDBETWEEN(0,1)</f>
        <v>1</v>
      </c>
      <c r="H17" s="23" t="s">
        <v>51</v>
      </c>
      <c r="I17" s="24">
        <f t="shared" si="2"/>
        <v>1600</v>
      </c>
      <c r="J17" s="24" t="s">
        <v>5</v>
      </c>
      <c r="K17" s="24">
        <f t="shared" si="3"/>
        <v>0.001</v>
      </c>
      <c r="L17" s="24" t="s">
        <v>7</v>
      </c>
      <c r="M17" s="25"/>
    </row>
    <row r="18" spans="1:13" ht="27" customHeight="1">
      <c r="A18" s="35">
        <f>RANDBETWEEN(1,10)</f>
        <v>1</v>
      </c>
      <c r="B18" s="35">
        <f t="shared" si="0"/>
        <v>0.1</v>
      </c>
      <c r="C18" s="35">
        <f>RANDBETWEEN(0,3)</f>
        <v>1</v>
      </c>
      <c r="D18" s="35">
        <f>RANDBETWEEN(0,2)</f>
        <v>0</v>
      </c>
      <c r="E18" s="35">
        <f>RANDBETWEEN(0,2)</f>
        <v>2</v>
      </c>
      <c r="F18" s="35">
        <f t="shared" si="1"/>
        <v>400</v>
      </c>
      <c r="G18" s="35">
        <f>RANDBETWEEN(0,1)</f>
        <v>0</v>
      </c>
      <c r="H18" s="23" t="s">
        <v>52</v>
      </c>
      <c r="I18" s="24">
        <f t="shared" si="2"/>
        <v>0.1</v>
      </c>
      <c r="J18" s="24" t="s">
        <v>5</v>
      </c>
      <c r="K18" s="24">
        <f t="shared" si="3"/>
        <v>400</v>
      </c>
      <c r="L18" s="24" t="s">
        <v>7</v>
      </c>
      <c r="M18" s="25"/>
    </row>
    <row r="19" spans="1:13" ht="27" customHeight="1">
      <c r="A19" s="35">
        <f>RANDBETWEEN(1,10)</f>
        <v>6</v>
      </c>
      <c r="B19" s="35">
        <f t="shared" si="0"/>
        <v>0.125</v>
      </c>
      <c r="C19" s="35">
        <f>RANDBETWEEN(0,3)</f>
        <v>3</v>
      </c>
      <c r="D19" s="35">
        <f>RANDBETWEEN(0,2)</f>
        <v>1</v>
      </c>
      <c r="E19" s="35">
        <f>RANDBETWEEN(0,2)</f>
        <v>2</v>
      </c>
      <c r="F19" s="35">
        <f t="shared" si="1"/>
        <v>4800</v>
      </c>
      <c r="G19" s="35">
        <f>RANDBETWEEN(0,1)</f>
        <v>0</v>
      </c>
      <c r="H19" s="23" t="s">
        <v>53</v>
      </c>
      <c r="I19" s="24">
        <f t="shared" si="2"/>
        <v>0.125</v>
      </c>
      <c r="J19" s="24" t="s">
        <v>5</v>
      </c>
      <c r="K19" s="24">
        <f t="shared" si="3"/>
        <v>4800</v>
      </c>
      <c r="L19" s="24" t="s">
        <v>7</v>
      </c>
      <c r="M19" s="25"/>
    </row>
    <row r="20" spans="1:13" ht="27" customHeight="1">
      <c r="A20" s="35">
        <f>RANDBETWEEN(1,10)</f>
        <v>6</v>
      </c>
      <c r="B20" s="35">
        <f t="shared" si="0"/>
        <v>0.125</v>
      </c>
      <c r="C20" s="35">
        <f>RANDBETWEEN(0,3)</f>
        <v>1</v>
      </c>
      <c r="D20" s="35">
        <f>RANDBETWEEN(0,2)</f>
        <v>2</v>
      </c>
      <c r="E20" s="35">
        <f>RANDBETWEEN(0,2)</f>
        <v>1</v>
      </c>
      <c r="F20" s="35">
        <f t="shared" si="1"/>
        <v>720</v>
      </c>
      <c r="G20" s="35">
        <f>RANDBETWEEN(0,1)</f>
        <v>1</v>
      </c>
      <c r="H20" s="23" t="s">
        <v>54</v>
      </c>
      <c r="I20" s="24">
        <f t="shared" si="2"/>
        <v>720</v>
      </c>
      <c r="J20" s="24" t="s">
        <v>5</v>
      </c>
      <c r="K20" s="24">
        <f t="shared" si="3"/>
        <v>0.125</v>
      </c>
      <c r="L20" s="24" t="s">
        <v>7</v>
      </c>
      <c r="M20" s="25"/>
    </row>
    <row r="21" spans="1:13" ht="27" customHeight="1">
      <c r="A21" s="35">
        <f>RANDBETWEEN(1,10)</f>
        <v>3</v>
      </c>
      <c r="B21" s="35">
        <f t="shared" si="0"/>
        <v>0.001</v>
      </c>
      <c r="C21" s="35">
        <f>RANDBETWEEN(0,3)</f>
        <v>1</v>
      </c>
      <c r="D21" s="35">
        <f>RANDBETWEEN(0,2)</f>
        <v>1</v>
      </c>
      <c r="E21" s="35">
        <f>RANDBETWEEN(0,2)</f>
        <v>2</v>
      </c>
      <c r="F21" s="35">
        <f t="shared" si="1"/>
        <v>1200</v>
      </c>
      <c r="G21" s="35">
        <f>RANDBETWEEN(0,1)</f>
        <v>1</v>
      </c>
      <c r="H21" s="23" t="s">
        <v>55</v>
      </c>
      <c r="I21" s="24">
        <f t="shared" si="2"/>
        <v>1200</v>
      </c>
      <c r="J21" s="24" t="s">
        <v>5</v>
      </c>
      <c r="K21" s="24">
        <f t="shared" si="3"/>
        <v>0.001</v>
      </c>
      <c r="L21" s="24" t="s">
        <v>7</v>
      </c>
      <c r="M21" s="25"/>
    </row>
    <row r="22" spans="1:13" ht="27" customHeight="1">
      <c r="A22" s="35">
        <f>RANDBETWEEN(1,10)</f>
        <v>5</v>
      </c>
      <c r="B22" s="35">
        <f t="shared" si="0"/>
        <v>0.25</v>
      </c>
      <c r="C22" s="35">
        <f>RANDBETWEEN(0,3)</f>
        <v>2</v>
      </c>
      <c r="D22" s="35">
        <f>RANDBETWEEN(0,2)</f>
        <v>1</v>
      </c>
      <c r="E22" s="35">
        <f>RANDBETWEEN(0,2)</f>
        <v>0</v>
      </c>
      <c r="F22" s="35">
        <f t="shared" si="1"/>
        <v>96</v>
      </c>
      <c r="G22" s="35">
        <f>RANDBETWEEN(0,1)</f>
        <v>1</v>
      </c>
      <c r="H22" s="23" t="s">
        <v>56</v>
      </c>
      <c r="I22" s="24">
        <f t="shared" si="2"/>
        <v>96</v>
      </c>
      <c r="J22" s="24" t="s">
        <v>5</v>
      </c>
      <c r="K22" s="24">
        <f t="shared" si="3"/>
        <v>0.25</v>
      </c>
      <c r="L22" s="24" t="s">
        <v>7</v>
      </c>
      <c r="M22" s="25"/>
    </row>
    <row r="23" spans="11:13" ht="27" customHeight="1">
      <c r="K23" s="22"/>
      <c r="L23" s="22"/>
      <c r="M23" s="22"/>
    </row>
    <row r="24" spans="12:14" ht="27" customHeight="1" thickBot="1">
      <c r="L24" s="27" t="s">
        <v>1</v>
      </c>
      <c r="M24" s="27"/>
      <c r="N24" s="36"/>
    </row>
    <row r="26" spans="8:15" ht="27" customHeight="1">
      <c r="H26" s="150" t="s">
        <v>110</v>
      </c>
      <c r="I26" s="151"/>
      <c r="J26" s="151"/>
      <c r="K26" s="151"/>
      <c r="L26" s="151"/>
      <c r="M26" s="151"/>
      <c r="N26" s="151"/>
      <c r="O26" s="151"/>
    </row>
    <row r="27" spans="8:15" ht="27" customHeight="1">
      <c r="H27" s="160" t="s">
        <v>106</v>
      </c>
      <c r="I27" s="161"/>
      <c r="J27" s="161"/>
      <c r="K27" s="161"/>
      <c r="L27" s="161"/>
      <c r="M27" s="161"/>
      <c r="N27" s="161"/>
      <c r="O27" s="161"/>
    </row>
    <row r="28" spans="8:13" ht="27" customHeight="1">
      <c r="H28" s="23" t="s">
        <v>57</v>
      </c>
      <c r="I28" s="24">
        <f aca="true" t="shared" si="4" ref="I28:L47">I3</f>
        <v>0.125</v>
      </c>
      <c r="J28" s="24" t="str">
        <f t="shared" si="4"/>
        <v>×</v>
      </c>
      <c r="K28" s="24">
        <f t="shared" si="4"/>
        <v>14400</v>
      </c>
      <c r="L28" s="24" t="str">
        <f t="shared" si="4"/>
        <v>＝</v>
      </c>
      <c r="M28" s="25">
        <f aca="true" t="shared" si="5" ref="M28:M47">I28*K28</f>
        <v>1800</v>
      </c>
    </row>
    <row r="29" spans="8:13" ht="27" customHeight="1">
      <c r="H29" s="23" t="s">
        <v>38</v>
      </c>
      <c r="I29" s="24">
        <f t="shared" si="4"/>
        <v>0.625</v>
      </c>
      <c r="J29" s="24" t="str">
        <f t="shared" si="4"/>
        <v>×</v>
      </c>
      <c r="K29" s="24">
        <f t="shared" si="4"/>
        <v>8</v>
      </c>
      <c r="L29" s="24" t="str">
        <f t="shared" si="4"/>
        <v>＝</v>
      </c>
      <c r="M29" s="25">
        <f t="shared" si="5"/>
        <v>5</v>
      </c>
    </row>
    <row r="30" spans="8:13" ht="27" customHeight="1">
      <c r="H30" s="23" t="s">
        <v>39</v>
      </c>
      <c r="I30" s="24">
        <f t="shared" si="4"/>
        <v>320</v>
      </c>
      <c r="J30" s="24" t="str">
        <f t="shared" si="4"/>
        <v>×</v>
      </c>
      <c r="K30" s="24">
        <f t="shared" si="4"/>
        <v>0.001</v>
      </c>
      <c r="L30" s="24" t="str">
        <f t="shared" si="4"/>
        <v>＝</v>
      </c>
      <c r="M30" s="25">
        <f t="shared" si="5"/>
        <v>0.32</v>
      </c>
    </row>
    <row r="31" spans="8:13" ht="27" customHeight="1">
      <c r="H31" s="23" t="s">
        <v>40</v>
      </c>
      <c r="I31" s="24">
        <f t="shared" si="4"/>
        <v>0.125</v>
      </c>
      <c r="J31" s="24" t="str">
        <f t="shared" si="4"/>
        <v>×</v>
      </c>
      <c r="K31" s="24">
        <f t="shared" si="4"/>
        <v>2880</v>
      </c>
      <c r="L31" s="24" t="str">
        <f t="shared" si="4"/>
        <v>＝</v>
      </c>
      <c r="M31" s="25">
        <f t="shared" si="5"/>
        <v>360</v>
      </c>
    </row>
    <row r="32" spans="8:13" ht="27" customHeight="1">
      <c r="H32" s="23" t="s">
        <v>41</v>
      </c>
      <c r="I32" s="24">
        <f t="shared" si="4"/>
        <v>400</v>
      </c>
      <c r="J32" s="24" t="str">
        <f t="shared" si="4"/>
        <v>×</v>
      </c>
      <c r="K32" s="24">
        <f t="shared" si="4"/>
        <v>0.75</v>
      </c>
      <c r="L32" s="24" t="str">
        <f t="shared" si="4"/>
        <v>＝</v>
      </c>
      <c r="M32" s="25">
        <f t="shared" si="5"/>
        <v>300</v>
      </c>
    </row>
    <row r="33" spans="8:13" ht="27" customHeight="1">
      <c r="H33" s="23" t="s">
        <v>42</v>
      </c>
      <c r="I33" s="24">
        <f t="shared" si="4"/>
        <v>1440</v>
      </c>
      <c r="J33" s="24" t="str">
        <f t="shared" si="4"/>
        <v>×</v>
      </c>
      <c r="K33" s="24">
        <f t="shared" si="4"/>
        <v>0.75</v>
      </c>
      <c r="L33" s="24" t="str">
        <f t="shared" si="4"/>
        <v>＝</v>
      </c>
      <c r="M33" s="25">
        <f t="shared" si="5"/>
        <v>1080</v>
      </c>
    </row>
    <row r="34" spans="8:13" ht="27" customHeight="1">
      <c r="H34" s="23" t="s">
        <v>43</v>
      </c>
      <c r="I34" s="24">
        <f t="shared" si="4"/>
        <v>0.125</v>
      </c>
      <c r="J34" s="24" t="str">
        <f t="shared" si="4"/>
        <v>×</v>
      </c>
      <c r="K34" s="24">
        <f t="shared" si="4"/>
        <v>4800</v>
      </c>
      <c r="L34" s="24" t="str">
        <f t="shared" si="4"/>
        <v>＝</v>
      </c>
      <c r="M34" s="25">
        <f t="shared" si="5"/>
        <v>600</v>
      </c>
    </row>
    <row r="35" spans="8:13" ht="27" customHeight="1">
      <c r="H35" s="23" t="s">
        <v>44</v>
      </c>
      <c r="I35" s="24">
        <f t="shared" si="4"/>
        <v>144</v>
      </c>
      <c r="J35" s="24" t="str">
        <f t="shared" si="4"/>
        <v>×</v>
      </c>
      <c r="K35" s="24">
        <f t="shared" si="4"/>
        <v>0.75</v>
      </c>
      <c r="L35" s="24" t="str">
        <f t="shared" si="4"/>
        <v>＝</v>
      </c>
      <c r="M35" s="25">
        <f t="shared" si="5"/>
        <v>108</v>
      </c>
    </row>
    <row r="36" spans="8:13" ht="27" customHeight="1">
      <c r="H36" s="23" t="s">
        <v>45</v>
      </c>
      <c r="I36" s="24">
        <f t="shared" si="4"/>
        <v>14400</v>
      </c>
      <c r="J36" s="24" t="str">
        <f t="shared" si="4"/>
        <v>×</v>
      </c>
      <c r="K36" s="24">
        <f t="shared" si="4"/>
        <v>0.75</v>
      </c>
      <c r="L36" s="24" t="str">
        <f t="shared" si="4"/>
        <v>＝</v>
      </c>
      <c r="M36" s="25">
        <f t="shared" si="5"/>
        <v>10800</v>
      </c>
    </row>
    <row r="37" spans="8:13" ht="27" customHeight="1">
      <c r="H37" s="23" t="s">
        <v>46</v>
      </c>
      <c r="I37" s="24">
        <f t="shared" si="4"/>
        <v>0.001</v>
      </c>
      <c r="J37" s="24" t="str">
        <f t="shared" si="4"/>
        <v>×</v>
      </c>
      <c r="K37" s="24">
        <f t="shared" si="4"/>
        <v>160</v>
      </c>
      <c r="L37" s="24" t="str">
        <f t="shared" si="4"/>
        <v>＝</v>
      </c>
      <c r="M37" s="25">
        <f t="shared" si="5"/>
        <v>0.16</v>
      </c>
    </row>
    <row r="38" spans="8:13" ht="27" customHeight="1">
      <c r="H38" s="23" t="s">
        <v>47</v>
      </c>
      <c r="I38" s="24">
        <f t="shared" si="4"/>
        <v>0.01</v>
      </c>
      <c r="J38" s="24" t="str">
        <f t="shared" si="4"/>
        <v>×</v>
      </c>
      <c r="K38" s="24">
        <f t="shared" si="4"/>
        <v>3600</v>
      </c>
      <c r="L38" s="24" t="str">
        <f t="shared" si="4"/>
        <v>＝</v>
      </c>
      <c r="M38" s="25">
        <f t="shared" si="5"/>
        <v>36</v>
      </c>
    </row>
    <row r="39" spans="8:14" ht="27" customHeight="1">
      <c r="H39" s="23" t="s">
        <v>48</v>
      </c>
      <c r="I39" s="24">
        <f t="shared" si="4"/>
        <v>0.001</v>
      </c>
      <c r="J39" s="24" t="str">
        <f t="shared" si="4"/>
        <v>×</v>
      </c>
      <c r="K39" s="24">
        <f t="shared" si="4"/>
        <v>320</v>
      </c>
      <c r="L39" s="24" t="str">
        <f t="shared" si="4"/>
        <v>＝</v>
      </c>
      <c r="M39" s="25">
        <f t="shared" si="5"/>
        <v>0.32</v>
      </c>
      <c r="N39" s="36"/>
    </row>
    <row r="40" spans="8:14" ht="27" customHeight="1">
      <c r="H40" s="23" t="s">
        <v>49</v>
      </c>
      <c r="I40" s="24">
        <f t="shared" si="4"/>
        <v>3600</v>
      </c>
      <c r="J40" s="24" t="str">
        <f t="shared" si="4"/>
        <v>×</v>
      </c>
      <c r="K40" s="24">
        <f t="shared" si="4"/>
        <v>0.625</v>
      </c>
      <c r="L40" s="24" t="str">
        <f t="shared" si="4"/>
        <v>＝</v>
      </c>
      <c r="M40" s="25">
        <f t="shared" si="5"/>
        <v>2250</v>
      </c>
      <c r="N40" s="36"/>
    </row>
    <row r="41" spans="8:13" ht="27" customHeight="1">
      <c r="H41" s="23" t="s">
        <v>50</v>
      </c>
      <c r="I41" s="24">
        <f t="shared" si="4"/>
        <v>0.625</v>
      </c>
      <c r="J41" s="24" t="str">
        <f t="shared" si="4"/>
        <v>×</v>
      </c>
      <c r="K41" s="24">
        <f t="shared" si="4"/>
        <v>480</v>
      </c>
      <c r="L41" s="24" t="str">
        <f t="shared" si="4"/>
        <v>＝</v>
      </c>
      <c r="M41" s="25">
        <f t="shared" si="5"/>
        <v>300</v>
      </c>
    </row>
    <row r="42" spans="8:13" ht="27" customHeight="1">
      <c r="H42" s="23" t="s">
        <v>51</v>
      </c>
      <c r="I42" s="24">
        <f t="shared" si="4"/>
        <v>1600</v>
      </c>
      <c r="J42" s="24" t="str">
        <f t="shared" si="4"/>
        <v>×</v>
      </c>
      <c r="K42" s="24">
        <f t="shared" si="4"/>
        <v>0.001</v>
      </c>
      <c r="L42" s="24" t="str">
        <f t="shared" si="4"/>
        <v>＝</v>
      </c>
      <c r="M42" s="25">
        <f t="shared" si="5"/>
        <v>1.6</v>
      </c>
    </row>
    <row r="43" spans="8:13" ht="27" customHeight="1">
      <c r="H43" s="23" t="s">
        <v>52</v>
      </c>
      <c r="I43" s="24">
        <f t="shared" si="4"/>
        <v>0.1</v>
      </c>
      <c r="J43" s="24" t="str">
        <f t="shared" si="4"/>
        <v>×</v>
      </c>
      <c r="K43" s="24">
        <f t="shared" si="4"/>
        <v>400</v>
      </c>
      <c r="L43" s="24" t="str">
        <f t="shared" si="4"/>
        <v>＝</v>
      </c>
      <c r="M43" s="25">
        <f t="shared" si="5"/>
        <v>40</v>
      </c>
    </row>
    <row r="44" spans="8:13" ht="27" customHeight="1">
      <c r="H44" s="23" t="s">
        <v>53</v>
      </c>
      <c r="I44" s="24">
        <f t="shared" si="4"/>
        <v>0.125</v>
      </c>
      <c r="J44" s="24" t="str">
        <f t="shared" si="4"/>
        <v>×</v>
      </c>
      <c r="K44" s="24">
        <f t="shared" si="4"/>
        <v>4800</v>
      </c>
      <c r="L44" s="24" t="str">
        <f t="shared" si="4"/>
        <v>＝</v>
      </c>
      <c r="M44" s="25">
        <f t="shared" si="5"/>
        <v>600</v>
      </c>
    </row>
    <row r="45" spans="8:13" ht="27" customHeight="1">
      <c r="H45" s="23" t="s">
        <v>54</v>
      </c>
      <c r="I45" s="24">
        <f t="shared" si="4"/>
        <v>720</v>
      </c>
      <c r="J45" s="24" t="str">
        <f t="shared" si="4"/>
        <v>×</v>
      </c>
      <c r="K45" s="24">
        <f t="shared" si="4"/>
        <v>0.125</v>
      </c>
      <c r="L45" s="24" t="str">
        <f t="shared" si="4"/>
        <v>＝</v>
      </c>
      <c r="M45" s="25">
        <f t="shared" si="5"/>
        <v>90</v>
      </c>
    </row>
    <row r="46" spans="8:13" ht="27" customHeight="1">
      <c r="H46" s="23" t="s">
        <v>55</v>
      </c>
      <c r="I46" s="24">
        <f t="shared" si="4"/>
        <v>1200</v>
      </c>
      <c r="J46" s="24" t="str">
        <f t="shared" si="4"/>
        <v>×</v>
      </c>
      <c r="K46" s="24">
        <f t="shared" si="4"/>
        <v>0.001</v>
      </c>
      <c r="L46" s="24" t="str">
        <f t="shared" si="4"/>
        <v>＝</v>
      </c>
      <c r="M46" s="25">
        <f t="shared" si="5"/>
        <v>1.2</v>
      </c>
    </row>
    <row r="47" spans="8:13" ht="27" customHeight="1">
      <c r="H47" s="23" t="s">
        <v>56</v>
      </c>
      <c r="I47" s="24">
        <f t="shared" si="4"/>
        <v>96</v>
      </c>
      <c r="J47" s="24" t="str">
        <f t="shared" si="4"/>
        <v>×</v>
      </c>
      <c r="K47" s="24">
        <f t="shared" si="4"/>
        <v>0.25</v>
      </c>
      <c r="L47" s="24" t="str">
        <f t="shared" si="4"/>
        <v>＝</v>
      </c>
      <c r="M47" s="25">
        <f t="shared" si="5"/>
        <v>24</v>
      </c>
    </row>
  </sheetData>
  <sheetProtection password="E177" sheet="1" objects="1" scenarios="1"/>
  <mergeCells count="5">
    <mergeCell ref="A1:G1"/>
    <mergeCell ref="H26:O26"/>
    <mergeCell ref="H27:O27"/>
    <mergeCell ref="H1:O1"/>
    <mergeCell ref="H2:O2"/>
  </mergeCells>
  <hyperlinks>
    <hyperlink ref="Q1" location="算数小テスト一覧!A1" display="→算数小テスト一覧に戻る"/>
  </hyperlink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13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47"/>
  <sheetViews>
    <sheetView zoomScale="75" zoomScaleNormal="75" workbookViewId="0" topLeftCell="A1">
      <selection activeCell="S1" sqref="S1"/>
    </sheetView>
  </sheetViews>
  <sheetFormatPr defaultColWidth="9.00390625" defaultRowHeight="27" customHeight="1"/>
  <cols>
    <col min="1" max="9" width="2.50390625" style="12" customWidth="1"/>
    <col min="10" max="10" width="9.00390625" style="14" customWidth="1"/>
    <col min="11" max="11" width="10.00390625" style="13" customWidth="1"/>
    <col min="12" max="12" width="5.00390625" style="13" customWidth="1"/>
    <col min="13" max="13" width="10.00390625" style="13" customWidth="1"/>
    <col min="14" max="14" width="5.00390625" style="13" customWidth="1"/>
    <col min="15" max="15" width="18.00390625" style="13" customWidth="1"/>
    <col min="16" max="16" width="9.125" style="12" customWidth="1"/>
    <col min="17" max="18" width="9.00390625" style="12" customWidth="1"/>
    <col min="19" max="19" width="27.00390625" style="12" customWidth="1"/>
    <col min="20" max="16384" width="9.00390625" style="12" customWidth="1"/>
  </cols>
  <sheetData>
    <row r="1" spans="1:21" ht="27" customHeight="1">
      <c r="A1" s="146" t="s">
        <v>98</v>
      </c>
      <c r="B1" s="146"/>
      <c r="C1" s="146"/>
      <c r="D1" s="146"/>
      <c r="E1" s="146"/>
      <c r="F1" s="146"/>
      <c r="G1" s="146"/>
      <c r="H1" s="146"/>
      <c r="I1" s="146"/>
      <c r="J1" s="150" t="s">
        <v>111</v>
      </c>
      <c r="K1" s="151"/>
      <c r="L1" s="151"/>
      <c r="M1" s="151"/>
      <c r="N1" s="151"/>
      <c r="O1" s="151"/>
      <c r="P1" s="151"/>
      <c r="Q1" s="151"/>
      <c r="S1" s="106" t="s">
        <v>313</v>
      </c>
      <c r="U1" s="20">
        <v>0.1</v>
      </c>
    </row>
    <row r="2" spans="1:21" ht="27" customHeight="1">
      <c r="A2" s="34"/>
      <c r="B2" s="34"/>
      <c r="C2" s="34" t="s">
        <v>102</v>
      </c>
      <c r="D2" s="34" t="s">
        <v>103</v>
      </c>
      <c r="E2" s="34" t="s">
        <v>104</v>
      </c>
      <c r="F2" s="34" t="s">
        <v>100</v>
      </c>
      <c r="G2" s="34" t="s">
        <v>105</v>
      </c>
      <c r="H2" s="34" t="s">
        <v>101</v>
      </c>
      <c r="I2" s="34"/>
      <c r="J2" s="148" t="s">
        <v>106</v>
      </c>
      <c r="K2" s="149"/>
      <c r="L2" s="149"/>
      <c r="M2" s="149"/>
      <c r="N2" s="149"/>
      <c r="O2" s="149"/>
      <c r="P2" s="149"/>
      <c r="Q2" s="149"/>
      <c r="U2" s="20">
        <v>0.01</v>
      </c>
    </row>
    <row r="3" spans="1:21" ht="27" customHeight="1">
      <c r="A3" s="35">
        <f>RANDBETWEEN(1,10)</f>
        <v>6</v>
      </c>
      <c r="B3" s="35">
        <f aca="true" t="shared" si="0" ref="B3:B12">IF(A3&lt;=2,IF(A3=1,U$1,U$2),IF(A3=3,U$3,IF(A3=4,U$4,IF(A3=5,U$5,IF(A3=6,U$6,IF(A3=7,U$7,IF(A3=8,U$8,IF(A3=9,U$9,U$10))))))))</f>
        <v>0.125</v>
      </c>
      <c r="C3" s="35">
        <f>RANDBETWEEN(0,4)</f>
        <v>0</v>
      </c>
      <c r="D3" s="35">
        <f>B3*10^C3</f>
        <v>0.125</v>
      </c>
      <c r="E3" s="35">
        <f>RANDBETWEEN(0,3)</f>
        <v>2</v>
      </c>
      <c r="F3" s="35">
        <f>RANDBETWEEN(0,2)</f>
        <v>0</v>
      </c>
      <c r="G3" s="35">
        <f>RANDBETWEEN(0,2)</f>
        <v>0</v>
      </c>
      <c r="H3" s="35">
        <f>2^(3+E3)*3^F3*5^G3</f>
        <v>32</v>
      </c>
      <c r="I3" s="35">
        <f>RANDBETWEEN(0,1)</f>
        <v>0</v>
      </c>
      <c r="J3" s="15" t="s">
        <v>99</v>
      </c>
      <c r="K3" s="13">
        <f>IF(I3=0,D3,H3)</f>
        <v>0.125</v>
      </c>
      <c r="L3" s="13" t="s">
        <v>66</v>
      </c>
      <c r="M3" s="13">
        <f>IF(I3=0,H3,D3)</f>
        <v>32</v>
      </c>
      <c r="N3" s="13" t="s">
        <v>67</v>
      </c>
      <c r="O3" s="17"/>
      <c r="U3" s="20">
        <v>0.001</v>
      </c>
    </row>
    <row r="4" spans="1:21" ht="27" customHeight="1">
      <c r="A4" s="35">
        <f>RANDBETWEEN(1,10)</f>
        <v>9</v>
      </c>
      <c r="B4" s="35">
        <f t="shared" si="0"/>
        <v>0.625</v>
      </c>
      <c r="C4" s="35">
        <f>RANDBETWEEN(0,4)</f>
        <v>3</v>
      </c>
      <c r="D4" s="35">
        <f aca="true" t="shared" si="1" ref="D4:D22">B4*10^C4</f>
        <v>625</v>
      </c>
      <c r="E4" s="35">
        <f>RANDBETWEEN(0,3)</f>
        <v>1</v>
      </c>
      <c r="F4" s="35">
        <f>RANDBETWEEN(0,2)</f>
        <v>2</v>
      </c>
      <c r="G4" s="35">
        <f>RANDBETWEEN(0,2)</f>
        <v>0</v>
      </c>
      <c r="H4" s="35">
        <f aca="true" t="shared" si="2" ref="H4:H22">2^(3+E4)*3^F4*5^G4</f>
        <v>144</v>
      </c>
      <c r="I4" s="35">
        <f>RANDBETWEEN(0,1)</f>
        <v>1</v>
      </c>
      <c r="J4" s="15" t="s">
        <v>38</v>
      </c>
      <c r="K4" s="13">
        <f aca="true" t="shared" si="3" ref="K4:K22">IF(I4=0,D4,H4)</f>
        <v>144</v>
      </c>
      <c r="L4" s="13" t="s">
        <v>66</v>
      </c>
      <c r="M4" s="13">
        <f aca="true" t="shared" si="4" ref="M4:M22">IF(I4=0,H4,D4)</f>
        <v>625</v>
      </c>
      <c r="N4" s="13" t="s">
        <v>67</v>
      </c>
      <c r="O4" s="17"/>
      <c r="U4" s="20">
        <v>0.5</v>
      </c>
    </row>
    <row r="5" spans="1:21" ht="27" customHeight="1">
      <c r="A5" s="35">
        <f>RANDBETWEEN(1,10)</f>
        <v>2</v>
      </c>
      <c r="B5" s="35">
        <f t="shared" si="0"/>
        <v>0.01</v>
      </c>
      <c r="C5" s="35">
        <f>RANDBETWEEN(0,4)</f>
        <v>4</v>
      </c>
      <c r="D5" s="35">
        <f t="shared" si="1"/>
        <v>100</v>
      </c>
      <c r="E5" s="35">
        <f>RANDBETWEEN(0,3)</f>
        <v>2</v>
      </c>
      <c r="F5" s="35">
        <f>RANDBETWEEN(0,2)</f>
        <v>1</v>
      </c>
      <c r="G5" s="35">
        <f>RANDBETWEEN(0,2)</f>
        <v>2</v>
      </c>
      <c r="H5" s="35">
        <f t="shared" si="2"/>
        <v>2400</v>
      </c>
      <c r="I5" s="35">
        <f>RANDBETWEEN(0,1)</f>
        <v>1</v>
      </c>
      <c r="J5" s="15" t="s">
        <v>39</v>
      </c>
      <c r="K5" s="13">
        <f t="shared" si="3"/>
        <v>2400</v>
      </c>
      <c r="L5" s="13" t="s">
        <v>66</v>
      </c>
      <c r="M5" s="13">
        <f t="shared" si="4"/>
        <v>100</v>
      </c>
      <c r="N5" s="13" t="s">
        <v>67</v>
      </c>
      <c r="O5" s="17"/>
      <c r="U5" s="20">
        <v>0.25</v>
      </c>
    </row>
    <row r="6" spans="1:21" ht="27" customHeight="1">
      <c r="A6" s="35">
        <f>RANDBETWEEN(1,10)</f>
        <v>5</v>
      </c>
      <c r="B6" s="35">
        <f t="shared" si="0"/>
        <v>0.25</v>
      </c>
      <c r="C6" s="35">
        <f>RANDBETWEEN(0,4)</f>
        <v>0</v>
      </c>
      <c r="D6" s="35">
        <f t="shared" si="1"/>
        <v>0.25</v>
      </c>
      <c r="E6" s="35">
        <f>RANDBETWEEN(0,3)</f>
        <v>2</v>
      </c>
      <c r="F6" s="35">
        <f>RANDBETWEEN(0,2)</f>
        <v>0</v>
      </c>
      <c r="G6" s="35">
        <f>RANDBETWEEN(0,2)</f>
        <v>1</v>
      </c>
      <c r="H6" s="35">
        <f t="shared" si="2"/>
        <v>160</v>
      </c>
      <c r="I6" s="35">
        <f>RANDBETWEEN(0,1)</f>
        <v>0</v>
      </c>
      <c r="J6" s="15" t="s">
        <v>40</v>
      </c>
      <c r="K6" s="13">
        <f t="shared" si="3"/>
        <v>0.25</v>
      </c>
      <c r="L6" s="13" t="s">
        <v>66</v>
      </c>
      <c r="M6" s="13">
        <f t="shared" si="4"/>
        <v>160</v>
      </c>
      <c r="N6" s="13" t="s">
        <v>67</v>
      </c>
      <c r="O6" s="17"/>
      <c r="U6" s="20">
        <v>0.125</v>
      </c>
    </row>
    <row r="7" spans="1:21" ht="27" customHeight="1">
      <c r="A7" s="35">
        <f>RANDBETWEEN(1,10)</f>
        <v>9</v>
      </c>
      <c r="B7" s="35">
        <f t="shared" si="0"/>
        <v>0.625</v>
      </c>
      <c r="C7" s="35">
        <f>RANDBETWEEN(0,4)</f>
        <v>1</v>
      </c>
      <c r="D7" s="35">
        <f t="shared" si="1"/>
        <v>6.25</v>
      </c>
      <c r="E7" s="35">
        <f>RANDBETWEEN(0,3)</f>
        <v>2</v>
      </c>
      <c r="F7" s="35">
        <f>RANDBETWEEN(0,2)</f>
        <v>2</v>
      </c>
      <c r="G7" s="35">
        <f>RANDBETWEEN(0,2)</f>
        <v>1</v>
      </c>
      <c r="H7" s="35">
        <f t="shared" si="2"/>
        <v>1440</v>
      </c>
      <c r="I7" s="35">
        <f>RANDBETWEEN(0,1)</f>
        <v>0</v>
      </c>
      <c r="J7" s="15" t="s">
        <v>41</v>
      </c>
      <c r="K7" s="13">
        <f t="shared" si="3"/>
        <v>6.25</v>
      </c>
      <c r="L7" s="13" t="s">
        <v>66</v>
      </c>
      <c r="M7" s="13">
        <f t="shared" si="4"/>
        <v>1440</v>
      </c>
      <c r="N7" s="13" t="s">
        <v>67</v>
      </c>
      <c r="O7" s="17"/>
      <c r="U7" s="20">
        <v>0.75</v>
      </c>
    </row>
    <row r="8" spans="1:21" ht="27" customHeight="1">
      <c r="A8" s="35">
        <f>RANDBETWEEN(1,10)</f>
        <v>2</v>
      </c>
      <c r="B8" s="35">
        <f t="shared" si="0"/>
        <v>0.01</v>
      </c>
      <c r="C8" s="35">
        <f>RANDBETWEEN(0,4)</f>
        <v>1</v>
      </c>
      <c r="D8" s="35">
        <f t="shared" si="1"/>
        <v>0.1</v>
      </c>
      <c r="E8" s="35">
        <f>RANDBETWEEN(0,3)</f>
        <v>2</v>
      </c>
      <c r="F8" s="35">
        <f>RANDBETWEEN(0,2)</f>
        <v>0</v>
      </c>
      <c r="G8" s="35">
        <f>RANDBETWEEN(0,2)</f>
        <v>0</v>
      </c>
      <c r="H8" s="35">
        <f t="shared" si="2"/>
        <v>32</v>
      </c>
      <c r="I8" s="35">
        <f>RANDBETWEEN(0,1)</f>
        <v>1</v>
      </c>
      <c r="J8" s="15" t="s">
        <v>42</v>
      </c>
      <c r="K8" s="13">
        <f t="shared" si="3"/>
        <v>32</v>
      </c>
      <c r="L8" s="13" t="s">
        <v>66</v>
      </c>
      <c r="M8" s="13">
        <f t="shared" si="4"/>
        <v>0.1</v>
      </c>
      <c r="N8" s="13" t="s">
        <v>67</v>
      </c>
      <c r="O8" s="17"/>
      <c r="U8" s="20">
        <v>0.375</v>
      </c>
    </row>
    <row r="9" spans="1:21" ht="27" customHeight="1">
      <c r="A9" s="35">
        <f>RANDBETWEEN(1,10)</f>
        <v>2</v>
      </c>
      <c r="B9" s="35">
        <f t="shared" si="0"/>
        <v>0.01</v>
      </c>
      <c r="C9" s="35">
        <f>RANDBETWEEN(0,4)</f>
        <v>3</v>
      </c>
      <c r="D9" s="35">
        <f t="shared" si="1"/>
        <v>10</v>
      </c>
      <c r="E9" s="35">
        <f>RANDBETWEEN(0,3)</f>
        <v>3</v>
      </c>
      <c r="F9" s="35">
        <f>RANDBETWEEN(0,2)</f>
        <v>2</v>
      </c>
      <c r="G9" s="35">
        <f>RANDBETWEEN(0,2)</f>
        <v>2</v>
      </c>
      <c r="H9" s="35">
        <f t="shared" si="2"/>
        <v>14400</v>
      </c>
      <c r="I9" s="35">
        <f>RANDBETWEEN(0,1)</f>
        <v>0</v>
      </c>
      <c r="J9" s="15" t="s">
        <v>43</v>
      </c>
      <c r="K9" s="13">
        <f t="shared" si="3"/>
        <v>10</v>
      </c>
      <c r="L9" s="13" t="s">
        <v>66</v>
      </c>
      <c r="M9" s="13">
        <f t="shared" si="4"/>
        <v>14400</v>
      </c>
      <c r="N9" s="13" t="s">
        <v>67</v>
      </c>
      <c r="O9" s="17"/>
      <c r="U9" s="20">
        <v>0.625</v>
      </c>
    </row>
    <row r="10" spans="1:21" ht="27" customHeight="1">
      <c r="A10" s="35">
        <f>RANDBETWEEN(1,10)</f>
        <v>8</v>
      </c>
      <c r="B10" s="35">
        <f t="shared" si="0"/>
        <v>0.375</v>
      </c>
      <c r="C10" s="35">
        <f>RANDBETWEEN(0,4)</f>
        <v>4</v>
      </c>
      <c r="D10" s="35">
        <f t="shared" si="1"/>
        <v>3750</v>
      </c>
      <c r="E10" s="35">
        <f>RANDBETWEEN(0,3)</f>
        <v>0</v>
      </c>
      <c r="F10" s="35">
        <f>RANDBETWEEN(0,2)</f>
        <v>1</v>
      </c>
      <c r="G10" s="35">
        <f>RANDBETWEEN(0,2)</f>
        <v>1</v>
      </c>
      <c r="H10" s="35">
        <f t="shared" si="2"/>
        <v>120</v>
      </c>
      <c r="I10" s="35">
        <f>RANDBETWEEN(0,1)</f>
        <v>1</v>
      </c>
      <c r="J10" s="15" t="s">
        <v>44</v>
      </c>
      <c r="K10" s="13">
        <f t="shared" si="3"/>
        <v>120</v>
      </c>
      <c r="L10" s="13" t="s">
        <v>66</v>
      </c>
      <c r="M10" s="13">
        <f t="shared" si="4"/>
        <v>3750</v>
      </c>
      <c r="N10" s="13" t="s">
        <v>67</v>
      </c>
      <c r="O10" s="17"/>
      <c r="U10" s="20">
        <v>0.875</v>
      </c>
    </row>
    <row r="11" spans="1:15" ht="27" customHeight="1">
      <c r="A11" s="35">
        <f>RANDBETWEEN(1,10)</f>
        <v>6</v>
      </c>
      <c r="B11" s="35">
        <f t="shared" si="0"/>
        <v>0.125</v>
      </c>
      <c r="C11" s="35">
        <f>RANDBETWEEN(0,4)</f>
        <v>1</v>
      </c>
      <c r="D11" s="35">
        <f t="shared" si="1"/>
        <v>1.25</v>
      </c>
      <c r="E11" s="35">
        <f>RANDBETWEEN(0,3)</f>
        <v>0</v>
      </c>
      <c r="F11" s="35">
        <f>RANDBETWEEN(0,2)</f>
        <v>0</v>
      </c>
      <c r="G11" s="35">
        <f>RANDBETWEEN(0,2)</f>
        <v>2</v>
      </c>
      <c r="H11" s="35">
        <f t="shared" si="2"/>
        <v>200</v>
      </c>
      <c r="I11" s="35">
        <f>RANDBETWEEN(0,1)</f>
        <v>1</v>
      </c>
      <c r="J11" s="15" t="s">
        <v>45</v>
      </c>
      <c r="K11" s="13">
        <f t="shared" si="3"/>
        <v>200</v>
      </c>
      <c r="L11" s="13" t="s">
        <v>66</v>
      </c>
      <c r="M11" s="13">
        <f t="shared" si="4"/>
        <v>1.25</v>
      </c>
      <c r="N11" s="13" t="s">
        <v>67</v>
      </c>
      <c r="O11" s="17"/>
    </row>
    <row r="12" spans="1:15" ht="27" customHeight="1">
      <c r="A12" s="35">
        <f>RANDBETWEEN(1,10)</f>
        <v>10</v>
      </c>
      <c r="B12" s="35">
        <f t="shared" si="0"/>
        <v>0.875</v>
      </c>
      <c r="C12" s="35">
        <f>RANDBETWEEN(0,4)</f>
        <v>1</v>
      </c>
      <c r="D12" s="35">
        <f t="shared" si="1"/>
        <v>8.75</v>
      </c>
      <c r="E12" s="35">
        <f>RANDBETWEEN(0,3)</f>
        <v>0</v>
      </c>
      <c r="F12" s="35">
        <f>RANDBETWEEN(0,2)</f>
        <v>0</v>
      </c>
      <c r="G12" s="35">
        <f>RANDBETWEEN(0,2)</f>
        <v>0</v>
      </c>
      <c r="H12" s="35">
        <f t="shared" si="2"/>
        <v>8</v>
      </c>
      <c r="I12" s="35">
        <f>RANDBETWEEN(0,1)</f>
        <v>0</v>
      </c>
      <c r="J12" s="15" t="s">
        <v>46</v>
      </c>
      <c r="K12" s="13">
        <f t="shared" si="3"/>
        <v>8.75</v>
      </c>
      <c r="L12" s="13" t="s">
        <v>66</v>
      </c>
      <c r="M12" s="13">
        <f t="shared" si="4"/>
        <v>8</v>
      </c>
      <c r="N12" s="13" t="s">
        <v>67</v>
      </c>
      <c r="O12" s="17"/>
    </row>
    <row r="13" spans="1:15" ht="27" customHeight="1">
      <c r="A13" s="35">
        <f>RANDBETWEEN(1,10)</f>
        <v>5</v>
      </c>
      <c r="B13" s="35">
        <f aca="true" t="shared" si="5" ref="B13:B22">IF(A13&lt;=2,IF(A13=1,U$1,U$2),IF(A13=3,U$3,IF(A13=4,U$4,IF(A13=5,U$5,IF(A13=6,U$6,IF(A13=7,U$7,IF(A13=8,U$8,IF(A13=9,U$9,U$10))))))))</f>
        <v>0.25</v>
      </c>
      <c r="C13" s="35">
        <f>RANDBETWEEN(0,4)</f>
        <v>4</v>
      </c>
      <c r="D13" s="35">
        <f t="shared" si="1"/>
        <v>2500</v>
      </c>
      <c r="E13" s="35">
        <f>RANDBETWEEN(0,3)</f>
        <v>1</v>
      </c>
      <c r="F13" s="35">
        <f>RANDBETWEEN(0,2)</f>
        <v>1</v>
      </c>
      <c r="G13" s="35">
        <f>RANDBETWEEN(0,2)</f>
        <v>1</v>
      </c>
      <c r="H13" s="35">
        <f t="shared" si="2"/>
        <v>240</v>
      </c>
      <c r="I13" s="35">
        <f>RANDBETWEEN(0,1)</f>
        <v>0</v>
      </c>
      <c r="J13" s="15" t="s">
        <v>47</v>
      </c>
      <c r="K13" s="13">
        <f t="shared" si="3"/>
        <v>2500</v>
      </c>
      <c r="L13" s="13" t="s">
        <v>66</v>
      </c>
      <c r="M13" s="13">
        <f t="shared" si="4"/>
        <v>240</v>
      </c>
      <c r="N13" s="13" t="s">
        <v>67</v>
      </c>
      <c r="O13" s="17"/>
    </row>
    <row r="14" spans="1:15" ht="27" customHeight="1">
      <c r="A14" s="35">
        <f>RANDBETWEEN(1,10)</f>
        <v>2</v>
      </c>
      <c r="B14" s="35">
        <f t="shared" si="5"/>
        <v>0.01</v>
      </c>
      <c r="C14" s="35">
        <f>RANDBETWEEN(0,4)</f>
        <v>1</v>
      </c>
      <c r="D14" s="35">
        <f t="shared" si="1"/>
        <v>0.1</v>
      </c>
      <c r="E14" s="35">
        <f>RANDBETWEEN(0,3)</f>
        <v>0</v>
      </c>
      <c r="F14" s="35">
        <f>RANDBETWEEN(0,2)</f>
        <v>1</v>
      </c>
      <c r="G14" s="35">
        <f>RANDBETWEEN(0,2)</f>
        <v>0</v>
      </c>
      <c r="H14" s="35">
        <f t="shared" si="2"/>
        <v>24</v>
      </c>
      <c r="I14" s="35">
        <f>RANDBETWEEN(0,1)</f>
        <v>1</v>
      </c>
      <c r="J14" s="15" t="s">
        <v>48</v>
      </c>
      <c r="K14" s="13">
        <f t="shared" si="3"/>
        <v>24</v>
      </c>
      <c r="L14" s="13" t="s">
        <v>66</v>
      </c>
      <c r="M14" s="13">
        <f t="shared" si="4"/>
        <v>0.1</v>
      </c>
      <c r="N14" s="13" t="s">
        <v>67</v>
      </c>
      <c r="O14" s="17"/>
    </row>
    <row r="15" spans="1:15" ht="27" customHeight="1">
      <c r="A15" s="35">
        <f>RANDBETWEEN(1,10)</f>
        <v>9</v>
      </c>
      <c r="B15" s="35">
        <f t="shared" si="5"/>
        <v>0.625</v>
      </c>
      <c r="C15" s="35">
        <f>RANDBETWEEN(0,4)</f>
        <v>4</v>
      </c>
      <c r="D15" s="35">
        <f t="shared" si="1"/>
        <v>6250</v>
      </c>
      <c r="E15" s="35">
        <f>RANDBETWEEN(0,3)</f>
        <v>2</v>
      </c>
      <c r="F15" s="35">
        <f>RANDBETWEEN(0,2)</f>
        <v>0</v>
      </c>
      <c r="G15" s="35">
        <f>RANDBETWEEN(0,2)</f>
        <v>2</v>
      </c>
      <c r="H15" s="35">
        <f t="shared" si="2"/>
        <v>800</v>
      </c>
      <c r="I15" s="35">
        <f>RANDBETWEEN(0,1)</f>
        <v>1</v>
      </c>
      <c r="J15" s="15" t="s">
        <v>49</v>
      </c>
      <c r="K15" s="13">
        <f t="shared" si="3"/>
        <v>800</v>
      </c>
      <c r="L15" s="13" t="s">
        <v>66</v>
      </c>
      <c r="M15" s="13">
        <f t="shared" si="4"/>
        <v>6250</v>
      </c>
      <c r="N15" s="13" t="s">
        <v>67</v>
      </c>
      <c r="O15" s="17"/>
    </row>
    <row r="16" spans="1:15" ht="27" customHeight="1">
      <c r="A16" s="35">
        <f>RANDBETWEEN(1,10)</f>
        <v>2</v>
      </c>
      <c r="B16" s="35">
        <f t="shared" si="5"/>
        <v>0.01</v>
      </c>
      <c r="C16" s="35">
        <f>RANDBETWEEN(0,4)</f>
        <v>0</v>
      </c>
      <c r="D16" s="35">
        <f t="shared" si="1"/>
        <v>0.01</v>
      </c>
      <c r="E16" s="35">
        <f>RANDBETWEEN(0,3)</f>
        <v>2</v>
      </c>
      <c r="F16" s="35">
        <f>RANDBETWEEN(0,2)</f>
        <v>1</v>
      </c>
      <c r="G16" s="35">
        <f>RANDBETWEEN(0,2)</f>
        <v>1</v>
      </c>
      <c r="H16" s="35">
        <f t="shared" si="2"/>
        <v>480</v>
      </c>
      <c r="I16" s="35">
        <f>RANDBETWEEN(0,1)</f>
        <v>1</v>
      </c>
      <c r="J16" s="15" t="s">
        <v>50</v>
      </c>
      <c r="K16" s="13">
        <f t="shared" si="3"/>
        <v>480</v>
      </c>
      <c r="L16" s="13" t="s">
        <v>66</v>
      </c>
      <c r="M16" s="13">
        <f t="shared" si="4"/>
        <v>0.01</v>
      </c>
      <c r="N16" s="13" t="s">
        <v>67</v>
      </c>
      <c r="O16" s="17"/>
    </row>
    <row r="17" spans="1:15" ht="27" customHeight="1">
      <c r="A17" s="35">
        <f>RANDBETWEEN(1,10)</f>
        <v>3</v>
      </c>
      <c r="B17" s="35">
        <f t="shared" si="5"/>
        <v>0.001</v>
      </c>
      <c r="C17" s="35">
        <f>RANDBETWEEN(0,4)</f>
        <v>0</v>
      </c>
      <c r="D17" s="35">
        <f t="shared" si="1"/>
        <v>0.001</v>
      </c>
      <c r="E17" s="35">
        <f>RANDBETWEEN(0,3)</f>
        <v>3</v>
      </c>
      <c r="F17" s="35">
        <f>RANDBETWEEN(0,2)</f>
        <v>0</v>
      </c>
      <c r="G17" s="35">
        <f>RANDBETWEEN(0,2)</f>
        <v>1</v>
      </c>
      <c r="H17" s="35">
        <f t="shared" si="2"/>
        <v>320</v>
      </c>
      <c r="I17" s="35">
        <f>RANDBETWEEN(0,1)</f>
        <v>1</v>
      </c>
      <c r="J17" s="15" t="s">
        <v>51</v>
      </c>
      <c r="K17" s="13">
        <f t="shared" si="3"/>
        <v>320</v>
      </c>
      <c r="L17" s="13" t="s">
        <v>66</v>
      </c>
      <c r="M17" s="13">
        <f t="shared" si="4"/>
        <v>0.001</v>
      </c>
      <c r="N17" s="13" t="s">
        <v>67</v>
      </c>
      <c r="O17" s="17"/>
    </row>
    <row r="18" spans="1:15" ht="27" customHeight="1">
      <c r="A18" s="35">
        <f>RANDBETWEEN(1,10)</f>
        <v>7</v>
      </c>
      <c r="B18" s="35">
        <f t="shared" si="5"/>
        <v>0.75</v>
      </c>
      <c r="C18" s="35">
        <f>RANDBETWEEN(0,4)</f>
        <v>4</v>
      </c>
      <c r="D18" s="35">
        <f t="shared" si="1"/>
        <v>7500</v>
      </c>
      <c r="E18" s="35">
        <f>RANDBETWEEN(0,3)</f>
        <v>0</v>
      </c>
      <c r="F18" s="35">
        <f>RANDBETWEEN(0,2)</f>
        <v>2</v>
      </c>
      <c r="G18" s="35">
        <f>RANDBETWEEN(0,2)</f>
        <v>1</v>
      </c>
      <c r="H18" s="35">
        <f t="shared" si="2"/>
        <v>360</v>
      </c>
      <c r="I18" s="35">
        <f>RANDBETWEEN(0,1)</f>
        <v>1</v>
      </c>
      <c r="J18" s="15" t="s">
        <v>52</v>
      </c>
      <c r="K18" s="13">
        <f t="shared" si="3"/>
        <v>360</v>
      </c>
      <c r="L18" s="13" t="s">
        <v>66</v>
      </c>
      <c r="M18" s="13">
        <f t="shared" si="4"/>
        <v>7500</v>
      </c>
      <c r="N18" s="13" t="s">
        <v>67</v>
      </c>
      <c r="O18" s="17"/>
    </row>
    <row r="19" spans="1:15" ht="27" customHeight="1">
      <c r="A19" s="35">
        <f>RANDBETWEEN(1,10)</f>
        <v>8</v>
      </c>
      <c r="B19" s="35">
        <f t="shared" si="5"/>
        <v>0.375</v>
      </c>
      <c r="C19" s="35">
        <f>RANDBETWEEN(0,4)</f>
        <v>4</v>
      </c>
      <c r="D19" s="35">
        <f t="shared" si="1"/>
        <v>3750</v>
      </c>
      <c r="E19" s="35">
        <f>RANDBETWEEN(0,3)</f>
        <v>1</v>
      </c>
      <c r="F19" s="35">
        <f>RANDBETWEEN(0,2)</f>
        <v>0</v>
      </c>
      <c r="G19" s="35">
        <f>RANDBETWEEN(0,2)</f>
        <v>2</v>
      </c>
      <c r="H19" s="35">
        <f t="shared" si="2"/>
        <v>400</v>
      </c>
      <c r="I19" s="35">
        <f>RANDBETWEEN(0,1)</f>
        <v>1</v>
      </c>
      <c r="J19" s="15" t="s">
        <v>53</v>
      </c>
      <c r="K19" s="13">
        <f t="shared" si="3"/>
        <v>400</v>
      </c>
      <c r="L19" s="13" t="s">
        <v>66</v>
      </c>
      <c r="M19" s="13">
        <f t="shared" si="4"/>
        <v>3750</v>
      </c>
      <c r="N19" s="13" t="s">
        <v>67</v>
      </c>
      <c r="O19" s="17"/>
    </row>
    <row r="20" spans="1:15" ht="27" customHeight="1">
      <c r="A20" s="35">
        <f>RANDBETWEEN(1,10)</f>
        <v>1</v>
      </c>
      <c r="B20" s="35">
        <f t="shared" si="5"/>
        <v>0.1</v>
      </c>
      <c r="C20" s="35">
        <f>RANDBETWEEN(0,4)</f>
        <v>4</v>
      </c>
      <c r="D20" s="35">
        <f t="shared" si="1"/>
        <v>1000</v>
      </c>
      <c r="E20" s="35">
        <f>RANDBETWEEN(0,3)</f>
        <v>2</v>
      </c>
      <c r="F20" s="35">
        <f>RANDBETWEEN(0,2)</f>
        <v>1</v>
      </c>
      <c r="G20" s="35">
        <f>RANDBETWEEN(0,2)</f>
        <v>0</v>
      </c>
      <c r="H20" s="35">
        <f t="shared" si="2"/>
        <v>96</v>
      </c>
      <c r="I20" s="35">
        <f>RANDBETWEEN(0,1)</f>
        <v>1</v>
      </c>
      <c r="J20" s="15" t="s">
        <v>54</v>
      </c>
      <c r="K20" s="13">
        <f t="shared" si="3"/>
        <v>96</v>
      </c>
      <c r="L20" s="13" t="s">
        <v>66</v>
      </c>
      <c r="M20" s="13">
        <f t="shared" si="4"/>
        <v>1000</v>
      </c>
      <c r="N20" s="13" t="s">
        <v>67</v>
      </c>
      <c r="O20" s="17"/>
    </row>
    <row r="21" spans="1:15" ht="27" customHeight="1">
      <c r="A21" s="35">
        <f>RANDBETWEEN(1,10)</f>
        <v>6</v>
      </c>
      <c r="B21" s="35">
        <f t="shared" si="5"/>
        <v>0.125</v>
      </c>
      <c r="C21" s="35">
        <f>RANDBETWEEN(0,4)</f>
        <v>3</v>
      </c>
      <c r="D21" s="35">
        <f t="shared" si="1"/>
        <v>125</v>
      </c>
      <c r="E21" s="35">
        <f>RANDBETWEEN(0,3)</f>
        <v>1</v>
      </c>
      <c r="F21" s="35">
        <f>RANDBETWEEN(0,2)</f>
        <v>2</v>
      </c>
      <c r="G21" s="35">
        <f>RANDBETWEEN(0,2)</f>
        <v>0</v>
      </c>
      <c r="H21" s="35">
        <f t="shared" si="2"/>
        <v>144</v>
      </c>
      <c r="I21" s="35">
        <f>RANDBETWEEN(0,1)</f>
        <v>0</v>
      </c>
      <c r="J21" s="15" t="s">
        <v>55</v>
      </c>
      <c r="K21" s="13">
        <f t="shared" si="3"/>
        <v>125</v>
      </c>
      <c r="L21" s="13" t="s">
        <v>66</v>
      </c>
      <c r="M21" s="13">
        <f t="shared" si="4"/>
        <v>144</v>
      </c>
      <c r="N21" s="13" t="s">
        <v>67</v>
      </c>
      <c r="O21" s="17"/>
    </row>
    <row r="22" spans="1:15" ht="27" customHeight="1">
      <c r="A22" s="35">
        <f>RANDBETWEEN(1,10)</f>
        <v>9</v>
      </c>
      <c r="B22" s="35">
        <f t="shared" si="5"/>
        <v>0.625</v>
      </c>
      <c r="C22" s="35">
        <f>RANDBETWEEN(0,4)</f>
        <v>0</v>
      </c>
      <c r="D22" s="35">
        <f t="shared" si="1"/>
        <v>0.625</v>
      </c>
      <c r="E22" s="35">
        <f>RANDBETWEEN(0,3)</f>
        <v>1</v>
      </c>
      <c r="F22" s="35">
        <f>RANDBETWEEN(0,2)</f>
        <v>1</v>
      </c>
      <c r="G22" s="35">
        <f>RANDBETWEEN(0,2)</f>
        <v>1</v>
      </c>
      <c r="H22" s="35">
        <f t="shared" si="2"/>
        <v>240</v>
      </c>
      <c r="I22" s="35">
        <f>RANDBETWEEN(0,1)</f>
        <v>1</v>
      </c>
      <c r="J22" s="15" t="s">
        <v>56</v>
      </c>
      <c r="K22" s="13">
        <f t="shared" si="3"/>
        <v>240</v>
      </c>
      <c r="L22" s="13" t="s">
        <v>66</v>
      </c>
      <c r="M22" s="13">
        <f t="shared" si="4"/>
        <v>0.625</v>
      </c>
      <c r="N22" s="13" t="s">
        <v>67</v>
      </c>
      <c r="O22" s="17"/>
    </row>
    <row r="23" spans="13:15" ht="27" customHeight="1">
      <c r="M23" s="12"/>
      <c r="N23" s="12"/>
      <c r="O23" s="12"/>
    </row>
    <row r="24" spans="14:16" ht="27" customHeight="1" thickBot="1">
      <c r="N24" s="18" t="s">
        <v>1</v>
      </c>
      <c r="O24" s="18"/>
      <c r="P24" s="33"/>
    </row>
    <row r="26" spans="10:17" ht="27" customHeight="1">
      <c r="J26" s="150" t="s">
        <v>111</v>
      </c>
      <c r="K26" s="151"/>
      <c r="L26" s="151"/>
      <c r="M26" s="151"/>
      <c r="N26" s="151"/>
      <c r="O26" s="151"/>
      <c r="P26" s="151"/>
      <c r="Q26" s="151"/>
    </row>
    <row r="27" spans="10:17" ht="27" customHeight="1">
      <c r="J27" s="148" t="s">
        <v>106</v>
      </c>
      <c r="K27" s="149"/>
      <c r="L27" s="149"/>
      <c r="M27" s="149"/>
      <c r="N27" s="149"/>
      <c r="O27" s="149"/>
      <c r="P27" s="149"/>
      <c r="Q27" s="149"/>
    </row>
    <row r="28" spans="10:15" ht="27" customHeight="1">
      <c r="J28" s="15" t="s">
        <v>99</v>
      </c>
      <c r="K28" s="13">
        <f aca="true" t="shared" si="6" ref="K28:N47">K3</f>
        <v>0.125</v>
      </c>
      <c r="L28" s="13" t="str">
        <f t="shared" si="6"/>
        <v>×</v>
      </c>
      <c r="M28" s="13">
        <f t="shared" si="6"/>
        <v>32</v>
      </c>
      <c r="N28" s="13" t="str">
        <f t="shared" si="6"/>
        <v>＝</v>
      </c>
      <c r="O28" s="17">
        <f>K28*M28</f>
        <v>4</v>
      </c>
    </row>
    <row r="29" spans="10:15" ht="27" customHeight="1">
      <c r="J29" s="15" t="s">
        <v>38</v>
      </c>
      <c r="K29" s="13">
        <f t="shared" si="6"/>
        <v>144</v>
      </c>
      <c r="L29" s="13" t="str">
        <f t="shared" si="6"/>
        <v>×</v>
      </c>
      <c r="M29" s="13">
        <f t="shared" si="6"/>
        <v>625</v>
      </c>
      <c r="N29" s="13" t="str">
        <f t="shared" si="6"/>
        <v>＝</v>
      </c>
      <c r="O29" s="17">
        <f aca="true" t="shared" si="7" ref="O29:O47">K29*M29</f>
        <v>90000</v>
      </c>
    </row>
    <row r="30" spans="10:15" ht="27" customHeight="1">
      <c r="J30" s="15" t="s">
        <v>39</v>
      </c>
      <c r="K30" s="13">
        <f t="shared" si="6"/>
        <v>2400</v>
      </c>
      <c r="L30" s="13" t="str">
        <f t="shared" si="6"/>
        <v>×</v>
      </c>
      <c r="M30" s="13">
        <f t="shared" si="6"/>
        <v>100</v>
      </c>
      <c r="N30" s="13" t="str">
        <f t="shared" si="6"/>
        <v>＝</v>
      </c>
      <c r="O30" s="17">
        <f t="shared" si="7"/>
        <v>240000</v>
      </c>
    </row>
    <row r="31" spans="10:15" ht="27" customHeight="1">
      <c r="J31" s="15" t="s">
        <v>40</v>
      </c>
      <c r="K31" s="13">
        <f t="shared" si="6"/>
        <v>0.25</v>
      </c>
      <c r="L31" s="13" t="str">
        <f t="shared" si="6"/>
        <v>×</v>
      </c>
      <c r="M31" s="13">
        <f t="shared" si="6"/>
        <v>160</v>
      </c>
      <c r="N31" s="13" t="str">
        <f t="shared" si="6"/>
        <v>＝</v>
      </c>
      <c r="O31" s="17">
        <f t="shared" si="7"/>
        <v>40</v>
      </c>
    </row>
    <row r="32" spans="10:15" ht="27" customHeight="1">
      <c r="J32" s="15" t="s">
        <v>41</v>
      </c>
      <c r="K32" s="13">
        <f t="shared" si="6"/>
        <v>6.25</v>
      </c>
      <c r="L32" s="13" t="str">
        <f t="shared" si="6"/>
        <v>×</v>
      </c>
      <c r="M32" s="13">
        <f t="shared" si="6"/>
        <v>1440</v>
      </c>
      <c r="N32" s="13" t="str">
        <f t="shared" si="6"/>
        <v>＝</v>
      </c>
      <c r="O32" s="17">
        <f t="shared" si="7"/>
        <v>9000</v>
      </c>
    </row>
    <row r="33" spans="10:15" ht="27" customHeight="1">
      <c r="J33" s="15" t="s">
        <v>42</v>
      </c>
      <c r="K33" s="13">
        <f t="shared" si="6"/>
        <v>32</v>
      </c>
      <c r="L33" s="13" t="str">
        <f t="shared" si="6"/>
        <v>×</v>
      </c>
      <c r="M33" s="13">
        <f t="shared" si="6"/>
        <v>0.1</v>
      </c>
      <c r="N33" s="13" t="str">
        <f t="shared" si="6"/>
        <v>＝</v>
      </c>
      <c r="O33" s="17">
        <f t="shared" si="7"/>
        <v>3.2</v>
      </c>
    </row>
    <row r="34" spans="10:15" ht="27" customHeight="1">
      <c r="J34" s="15" t="s">
        <v>43</v>
      </c>
      <c r="K34" s="13">
        <f t="shared" si="6"/>
        <v>10</v>
      </c>
      <c r="L34" s="13" t="str">
        <f t="shared" si="6"/>
        <v>×</v>
      </c>
      <c r="M34" s="13">
        <f t="shared" si="6"/>
        <v>14400</v>
      </c>
      <c r="N34" s="13" t="str">
        <f t="shared" si="6"/>
        <v>＝</v>
      </c>
      <c r="O34" s="17">
        <f t="shared" si="7"/>
        <v>144000</v>
      </c>
    </row>
    <row r="35" spans="10:15" ht="27" customHeight="1">
      <c r="J35" s="15" t="s">
        <v>44</v>
      </c>
      <c r="K35" s="13">
        <f t="shared" si="6"/>
        <v>120</v>
      </c>
      <c r="L35" s="13" t="str">
        <f t="shared" si="6"/>
        <v>×</v>
      </c>
      <c r="M35" s="13">
        <f t="shared" si="6"/>
        <v>3750</v>
      </c>
      <c r="N35" s="13" t="str">
        <f t="shared" si="6"/>
        <v>＝</v>
      </c>
      <c r="O35" s="17">
        <f t="shared" si="7"/>
        <v>450000</v>
      </c>
    </row>
    <row r="36" spans="10:15" ht="27" customHeight="1">
      <c r="J36" s="15" t="s">
        <v>45</v>
      </c>
      <c r="K36" s="13">
        <f t="shared" si="6"/>
        <v>200</v>
      </c>
      <c r="L36" s="13" t="str">
        <f t="shared" si="6"/>
        <v>×</v>
      </c>
      <c r="M36" s="13">
        <f t="shared" si="6"/>
        <v>1.25</v>
      </c>
      <c r="N36" s="13" t="str">
        <f t="shared" si="6"/>
        <v>＝</v>
      </c>
      <c r="O36" s="17">
        <f t="shared" si="7"/>
        <v>250</v>
      </c>
    </row>
    <row r="37" spans="10:15" ht="27" customHeight="1">
      <c r="J37" s="15" t="s">
        <v>46</v>
      </c>
      <c r="K37" s="13">
        <f t="shared" si="6"/>
        <v>8.75</v>
      </c>
      <c r="L37" s="13" t="str">
        <f t="shared" si="6"/>
        <v>×</v>
      </c>
      <c r="M37" s="13">
        <f t="shared" si="6"/>
        <v>8</v>
      </c>
      <c r="N37" s="13" t="str">
        <f t="shared" si="6"/>
        <v>＝</v>
      </c>
      <c r="O37" s="17">
        <f t="shared" si="7"/>
        <v>70</v>
      </c>
    </row>
    <row r="38" spans="10:15" ht="27" customHeight="1">
      <c r="J38" s="15" t="s">
        <v>47</v>
      </c>
      <c r="K38" s="13">
        <f t="shared" si="6"/>
        <v>2500</v>
      </c>
      <c r="L38" s="13" t="str">
        <f t="shared" si="6"/>
        <v>×</v>
      </c>
      <c r="M38" s="13">
        <f t="shared" si="6"/>
        <v>240</v>
      </c>
      <c r="N38" s="13" t="str">
        <f t="shared" si="6"/>
        <v>＝</v>
      </c>
      <c r="O38" s="17">
        <f t="shared" si="7"/>
        <v>600000</v>
      </c>
    </row>
    <row r="39" spans="10:16" ht="27" customHeight="1">
      <c r="J39" s="15" t="s">
        <v>48</v>
      </c>
      <c r="K39" s="13">
        <f t="shared" si="6"/>
        <v>24</v>
      </c>
      <c r="L39" s="13" t="str">
        <f t="shared" si="6"/>
        <v>×</v>
      </c>
      <c r="M39" s="13">
        <f t="shared" si="6"/>
        <v>0.1</v>
      </c>
      <c r="N39" s="13" t="str">
        <f t="shared" si="6"/>
        <v>＝</v>
      </c>
      <c r="O39" s="17">
        <f t="shared" si="7"/>
        <v>2.4000000000000004</v>
      </c>
      <c r="P39" s="33"/>
    </row>
    <row r="40" spans="10:16" ht="27" customHeight="1">
      <c r="J40" s="15" t="s">
        <v>49</v>
      </c>
      <c r="K40" s="13">
        <f t="shared" si="6"/>
        <v>800</v>
      </c>
      <c r="L40" s="13" t="str">
        <f t="shared" si="6"/>
        <v>×</v>
      </c>
      <c r="M40" s="13">
        <f t="shared" si="6"/>
        <v>6250</v>
      </c>
      <c r="N40" s="13" t="str">
        <f t="shared" si="6"/>
        <v>＝</v>
      </c>
      <c r="O40" s="17">
        <f t="shared" si="7"/>
        <v>5000000</v>
      </c>
      <c r="P40" s="33"/>
    </row>
    <row r="41" spans="10:15" ht="27" customHeight="1">
      <c r="J41" s="15" t="s">
        <v>50</v>
      </c>
      <c r="K41" s="13">
        <f t="shared" si="6"/>
        <v>480</v>
      </c>
      <c r="L41" s="13" t="str">
        <f t="shared" si="6"/>
        <v>×</v>
      </c>
      <c r="M41" s="13">
        <f t="shared" si="6"/>
        <v>0.01</v>
      </c>
      <c r="N41" s="13" t="str">
        <f t="shared" si="6"/>
        <v>＝</v>
      </c>
      <c r="O41" s="17">
        <f t="shared" si="7"/>
        <v>4.8</v>
      </c>
    </row>
    <row r="42" spans="10:15" ht="27" customHeight="1">
      <c r="J42" s="15" t="s">
        <v>51</v>
      </c>
      <c r="K42" s="13">
        <f t="shared" si="6"/>
        <v>320</v>
      </c>
      <c r="L42" s="13" t="str">
        <f t="shared" si="6"/>
        <v>×</v>
      </c>
      <c r="M42" s="13">
        <f t="shared" si="6"/>
        <v>0.001</v>
      </c>
      <c r="N42" s="13" t="str">
        <f t="shared" si="6"/>
        <v>＝</v>
      </c>
      <c r="O42" s="17">
        <f t="shared" si="7"/>
        <v>0.32</v>
      </c>
    </row>
    <row r="43" spans="10:15" ht="27" customHeight="1">
      <c r="J43" s="15" t="s">
        <v>52</v>
      </c>
      <c r="K43" s="13">
        <f t="shared" si="6"/>
        <v>360</v>
      </c>
      <c r="L43" s="13" t="str">
        <f t="shared" si="6"/>
        <v>×</v>
      </c>
      <c r="M43" s="13">
        <f t="shared" si="6"/>
        <v>7500</v>
      </c>
      <c r="N43" s="13" t="str">
        <f t="shared" si="6"/>
        <v>＝</v>
      </c>
      <c r="O43" s="17">
        <f t="shared" si="7"/>
        <v>2700000</v>
      </c>
    </row>
    <row r="44" spans="10:15" ht="27" customHeight="1">
      <c r="J44" s="15" t="s">
        <v>53</v>
      </c>
      <c r="K44" s="13">
        <f t="shared" si="6"/>
        <v>400</v>
      </c>
      <c r="L44" s="13" t="str">
        <f t="shared" si="6"/>
        <v>×</v>
      </c>
      <c r="M44" s="13">
        <f t="shared" si="6"/>
        <v>3750</v>
      </c>
      <c r="N44" s="13" t="str">
        <f t="shared" si="6"/>
        <v>＝</v>
      </c>
      <c r="O44" s="17">
        <f t="shared" si="7"/>
        <v>1500000</v>
      </c>
    </row>
    <row r="45" spans="10:15" ht="27" customHeight="1">
      <c r="J45" s="15" t="s">
        <v>54</v>
      </c>
      <c r="K45" s="13">
        <f t="shared" si="6"/>
        <v>96</v>
      </c>
      <c r="L45" s="13" t="str">
        <f t="shared" si="6"/>
        <v>×</v>
      </c>
      <c r="M45" s="13">
        <f t="shared" si="6"/>
        <v>1000</v>
      </c>
      <c r="N45" s="13" t="str">
        <f t="shared" si="6"/>
        <v>＝</v>
      </c>
      <c r="O45" s="17">
        <f t="shared" si="7"/>
        <v>96000</v>
      </c>
    </row>
    <row r="46" spans="10:15" ht="27" customHeight="1">
      <c r="J46" s="15" t="s">
        <v>55</v>
      </c>
      <c r="K46" s="13">
        <f t="shared" si="6"/>
        <v>125</v>
      </c>
      <c r="L46" s="13" t="str">
        <f t="shared" si="6"/>
        <v>×</v>
      </c>
      <c r="M46" s="13">
        <f t="shared" si="6"/>
        <v>144</v>
      </c>
      <c r="N46" s="13" t="str">
        <f t="shared" si="6"/>
        <v>＝</v>
      </c>
      <c r="O46" s="17">
        <f t="shared" si="7"/>
        <v>18000</v>
      </c>
    </row>
    <row r="47" spans="10:15" ht="27" customHeight="1">
      <c r="J47" s="15" t="s">
        <v>56</v>
      </c>
      <c r="K47" s="13">
        <f t="shared" si="6"/>
        <v>240</v>
      </c>
      <c r="L47" s="13" t="str">
        <f t="shared" si="6"/>
        <v>×</v>
      </c>
      <c r="M47" s="13">
        <f t="shared" si="6"/>
        <v>0.625</v>
      </c>
      <c r="N47" s="13" t="str">
        <f t="shared" si="6"/>
        <v>＝</v>
      </c>
      <c r="O47" s="17">
        <f t="shared" si="7"/>
        <v>150</v>
      </c>
    </row>
  </sheetData>
  <sheetProtection password="E177" sheet="1" objects="1" scenarios="1"/>
  <mergeCells count="5">
    <mergeCell ref="A1:I1"/>
    <mergeCell ref="J26:Q26"/>
    <mergeCell ref="J27:Q27"/>
    <mergeCell ref="J1:Q1"/>
    <mergeCell ref="J2:Q2"/>
  </mergeCells>
  <hyperlinks>
    <hyperlink ref="S1" location="算数小テスト一覧!A1" display="→算数小テスト一覧に戻る"/>
  </hyperlink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13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B53"/>
  <sheetViews>
    <sheetView zoomScale="75" zoomScaleNormal="75" workbookViewId="0" topLeftCell="A1">
      <selection activeCell="U1" sqref="U1"/>
    </sheetView>
  </sheetViews>
  <sheetFormatPr defaultColWidth="9.00390625" defaultRowHeight="24.75" customHeight="1"/>
  <cols>
    <col min="1" max="3" width="3.75390625" style="69" customWidth="1"/>
    <col min="4" max="4" width="3.75390625" style="23" customWidth="1"/>
    <col min="5" max="9" width="3.75390625" style="24" customWidth="1"/>
    <col min="10" max="10" width="3.75390625" style="78" customWidth="1"/>
    <col min="11" max="11" width="3.75390625" style="24" customWidth="1"/>
    <col min="12" max="12" width="3.75390625" style="78" customWidth="1"/>
    <col min="13" max="13" width="3.75390625" style="24" customWidth="1"/>
    <col min="14" max="19" width="3.75390625" style="69" customWidth="1"/>
    <col min="20" max="20" width="13.875" style="69" customWidth="1"/>
    <col min="21" max="21" width="27.00390625" style="12" customWidth="1"/>
    <col min="22" max="27" width="8.125" style="24" customWidth="1"/>
    <col min="28" max="28" width="3.75390625" style="24" customWidth="1"/>
    <col min="29" max="16384" width="3.75390625" style="69" customWidth="1"/>
  </cols>
  <sheetData>
    <row r="1" spans="1:28" ht="24.75" customHeight="1">
      <c r="A1" s="146" t="s">
        <v>33</v>
      </c>
      <c r="B1" s="146"/>
      <c r="C1" s="146"/>
      <c r="D1" s="150" t="s">
        <v>193</v>
      </c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78"/>
      <c r="P1" s="178"/>
      <c r="Q1" s="178"/>
      <c r="R1" s="178"/>
      <c r="S1" s="178"/>
      <c r="T1" s="70"/>
      <c r="U1" s="106" t="s">
        <v>313</v>
      </c>
      <c r="V1" s="20"/>
      <c r="W1" s="20"/>
      <c r="X1" s="20"/>
      <c r="Y1" s="20"/>
      <c r="Z1" s="20"/>
      <c r="AA1" s="20"/>
      <c r="AB1" s="20"/>
    </row>
    <row r="2" spans="1:28" ht="24.75" customHeight="1">
      <c r="A2" s="179" t="s">
        <v>194</v>
      </c>
      <c r="B2" s="180"/>
      <c r="C2" s="34" t="s">
        <v>195</v>
      </c>
      <c r="D2" s="160" t="s">
        <v>196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T2" s="70"/>
      <c r="V2" s="20" t="s">
        <v>197</v>
      </c>
      <c r="W2" s="20" t="s">
        <v>198</v>
      </c>
      <c r="X2" s="20" t="s">
        <v>199</v>
      </c>
      <c r="Y2" s="20"/>
      <c r="Z2" s="20"/>
      <c r="AA2" s="20"/>
      <c r="AB2" s="20"/>
    </row>
    <row r="3" spans="1:28" ht="24.75" customHeight="1">
      <c r="A3" s="71">
        <f>RANDBETWEEN(1,7)</f>
        <v>4</v>
      </c>
      <c r="B3" s="71">
        <f>RANDBETWEEN(1,7)</f>
        <v>2</v>
      </c>
      <c r="C3" s="71">
        <f>GCD(A3,B3)</f>
        <v>2</v>
      </c>
      <c r="E3" s="72" t="s">
        <v>200</v>
      </c>
      <c r="F3" s="73" t="s">
        <v>201</v>
      </c>
      <c r="G3" s="73" t="s">
        <v>202</v>
      </c>
      <c r="H3" s="72" t="s">
        <v>203</v>
      </c>
      <c r="I3" s="74">
        <f>V3</f>
        <v>2</v>
      </c>
      <c r="J3" s="72" t="s">
        <v>201</v>
      </c>
      <c r="K3" s="72">
        <f>W3</f>
        <v>1</v>
      </c>
      <c r="L3" s="24"/>
      <c r="N3" s="75"/>
      <c r="O3" s="75"/>
      <c r="P3" s="75"/>
      <c r="Q3" s="75"/>
      <c r="T3" s="70"/>
      <c r="V3" s="20">
        <f aca="true" t="shared" si="0" ref="V3:W5">A3/$C3</f>
        <v>2</v>
      </c>
      <c r="W3" s="20">
        <f t="shared" si="0"/>
        <v>1</v>
      </c>
      <c r="X3" s="20">
        <f>SUM(V3:W3)</f>
        <v>3</v>
      </c>
      <c r="Y3" s="20"/>
      <c r="Z3" s="20"/>
      <c r="AA3" s="20"/>
      <c r="AB3" s="20"/>
    </row>
    <row r="4" spans="1:28" ht="24.75" customHeight="1">
      <c r="A4" s="71">
        <f>RANDBETWEEN(1,7)</f>
        <v>1</v>
      </c>
      <c r="B4" s="71">
        <f>RANDBETWEEN(1,7)</f>
        <v>4</v>
      </c>
      <c r="C4" s="71">
        <f>GCD(A4,B4)</f>
        <v>1</v>
      </c>
      <c r="E4" s="72" t="s">
        <v>204</v>
      </c>
      <c r="F4" s="73" t="s">
        <v>201</v>
      </c>
      <c r="G4" s="73" t="s">
        <v>205</v>
      </c>
      <c r="H4" s="72" t="s">
        <v>203</v>
      </c>
      <c r="I4" s="74">
        <f>V4</f>
        <v>1</v>
      </c>
      <c r="J4" s="72" t="s">
        <v>201</v>
      </c>
      <c r="K4" s="72">
        <f>W4</f>
        <v>4</v>
      </c>
      <c r="L4" s="24"/>
      <c r="M4" s="75"/>
      <c r="N4" s="75"/>
      <c r="O4" s="75"/>
      <c r="P4" s="75"/>
      <c r="T4" s="70"/>
      <c r="V4" s="20">
        <f t="shared" si="0"/>
        <v>1</v>
      </c>
      <c r="W4" s="20">
        <f t="shared" si="0"/>
        <v>4</v>
      </c>
      <c r="X4" s="20">
        <f>SUM(V4:W4)</f>
        <v>5</v>
      </c>
      <c r="Y4" s="20"/>
      <c r="Z4" s="20"/>
      <c r="AA4" s="20"/>
      <c r="AB4" s="20"/>
    </row>
    <row r="5" spans="1:28" ht="24.75" customHeight="1">
      <c r="A5" s="71">
        <f>RANDBETWEEN(1,7)</f>
        <v>4</v>
      </c>
      <c r="B5" s="71">
        <f>RANDBETWEEN(1,7)</f>
        <v>3</v>
      </c>
      <c r="C5" s="71">
        <f>GCD(A5,B5)</f>
        <v>1</v>
      </c>
      <c r="E5" s="72" t="s">
        <v>206</v>
      </c>
      <c r="F5" s="73" t="s">
        <v>201</v>
      </c>
      <c r="G5" s="73" t="s">
        <v>207</v>
      </c>
      <c r="H5" s="72" t="s">
        <v>203</v>
      </c>
      <c r="I5" s="74">
        <f>V5</f>
        <v>4</v>
      </c>
      <c r="J5" s="72" t="s">
        <v>201</v>
      </c>
      <c r="K5" s="72">
        <f>W5</f>
        <v>3</v>
      </c>
      <c r="L5" s="24"/>
      <c r="M5" s="75"/>
      <c r="N5" s="75"/>
      <c r="O5" s="75"/>
      <c r="P5" s="75"/>
      <c r="T5" s="70"/>
      <c r="V5" s="20">
        <f t="shared" si="0"/>
        <v>4</v>
      </c>
      <c r="W5" s="20">
        <f t="shared" si="0"/>
        <v>3</v>
      </c>
      <c r="X5" s="20">
        <f>SUM(V5:W5)</f>
        <v>7</v>
      </c>
      <c r="Y5" s="20"/>
      <c r="Z5" s="20"/>
      <c r="AA5" s="20"/>
      <c r="AB5" s="20"/>
    </row>
    <row r="6" spans="1:28" ht="24.75" customHeight="1">
      <c r="A6" s="76"/>
      <c r="B6" s="76"/>
      <c r="C6" s="76"/>
      <c r="D6" s="172" t="s">
        <v>208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1"/>
      <c r="S6" s="161"/>
      <c r="T6" s="70"/>
      <c r="V6" s="20"/>
      <c r="W6" s="20"/>
      <c r="X6" s="20"/>
      <c r="Y6" s="20"/>
      <c r="Z6" s="20"/>
      <c r="AA6" s="20"/>
      <c r="AB6" s="20"/>
    </row>
    <row r="7" spans="1:28" ht="24.75" customHeight="1">
      <c r="A7" s="71">
        <f>RANDBETWEEN(1,3)</f>
        <v>2</v>
      </c>
      <c r="B7" s="71"/>
      <c r="C7" s="71"/>
      <c r="D7" s="23" t="s">
        <v>209</v>
      </c>
      <c r="E7" s="173" t="str">
        <f>IF(A7=1,T7,IF(A7=2,T8,T9))</f>
        <v>△BCE : △BAE</v>
      </c>
      <c r="F7" s="161"/>
      <c r="G7" s="161"/>
      <c r="H7" s="161"/>
      <c r="I7" s="174" t="s">
        <v>210</v>
      </c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70" t="s">
        <v>211</v>
      </c>
      <c r="V7" s="20"/>
      <c r="W7" s="20"/>
      <c r="X7" s="20"/>
      <c r="Y7" s="20"/>
      <c r="Z7" s="20"/>
      <c r="AA7" s="20"/>
      <c r="AB7" s="20"/>
    </row>
    <row r="8" spans="1:28" ht="24.75" customHeight="1">
      <c r="A8" s="71"/>
      <c r="B8" s="76"/>
      <c r="C8" s="76"/>
      <c r="F8" s="69"/>
      <c r="G8" s="77">
        <f>IF($A7=1,V3,IF($A7=2,V4,V5))</f>
        <v>1</v>
      </c>
      <c r="H8" s="77" t="s">
        <v>212</v>
      </c>
      <c r="I8" s="77">
        <f>IF($A7=1,W3,IF($A7=2,W4,W5))</f>
        <v>4</v>
      </c>
      <c r="M8" s="75"/>
      <c r="N8" s="75"/>
      <c r="O8" s="75"/>
      <c r="P8" s="75"/>
      <c r="T8" s="70" t="s">
        <v>213</v>
      </c>
      <c r="V8" s="20"/>
      <c r="W8" s="20"/>
      <c r="X8" s="20"/>
      <c r="Y8" s="20"/>
      <c r="Z8" s="20"/>
      <c r="AA8" s="20"/>
      <c r="AB8" s="20"/>
    </row>
    <row r="9" spans="1:28" ht="24.75" customHeight="1">
      <c r="A9" s="71"/>
      <c r="B9" s="76"/>
      <c r="C9" s="76"/>
      <c r="I9" s="79">
        <f>IF($B9=0,"",IF($A9^2-4*$B9&lt;0,-$B9,$B9))</f>
      </c>
      <c r="M9" s="75"/>
      <c r="N9" s="75"/>
      <c r="O9" s="75"/>
      <c r="P9" s="75"/>
      <c r="T9" s="70" t="s">
        <v>214</v>
      </c>
      <c r="V9" s="20"/>
      <c r="W9" s="20"/>
      <c r="X9" s="20"/>
      <c r="Y9" s="20"/>
      <c r="Z9" s="20"/>
      <c r="AA9" s="20"/>
      <c r="AB9" s="20"/>
    </row>
    <row r="10" spans="1:28" ht="24.75" customHeight="1">
      <c r="A10" s="71"/>
      <c r="B10" s="76"/>
      <c r="C10" s="76"/>
      <c r="I10" s="79">
        <f>IF($B10=0,"",IF($A10^2-4*$B10&lt;0,-$B10,$B10))</f>
      </c>
      <c r="M10" s="75"/>
      <c r="N10" s="75"/>
      <c r="O10" s="75"/>
      <c r="P10" s="75"/>
      <c r="T10" s="70"/>
      <c r="V10" s="20" t="s">
        <v>215</v>
      </c>
      <c r="W10" s="20" t="s">
        <v>216</v>
      </c>
      <c r="X10" s="20" t="s">
        <v>217</v>
      </c>
      <c r="Y10" s="20" t="s">
        <v>218</v>
      </c>
      <c r="Z10" s="20" t="s">
        <v>219</v>
      </c>
      <c r="AA10" s="20" t="s">
        <v>220</v>
      </c>
      <c r="AB10" s="20"/>
    </row>
    <row r="11" spans="1:28" ht="24.75" customHeight="1">
      <c r="A11" s="71">
        <f>RANDBETWEEN(1,3)</f>
        <v>3</v>
      </c>
      <c r="B11" s="76"/>
      <c r="C11" s="76"/>
      <c r="D11" s="23" t="s">
        <v>233</v>
      </c>
      <c r="E11" s="147" t="str">
        <f>IF(A11=1,T11,IF(A11=2,T12,T13))</f>
        <v>△AFE</v>
      </c>
      <c r="F11" s="147"/>
      <c r="G11" s="169" t="s">
        <v>221</v>
      </c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70" t="s">
        <v>222</v>
      </c>
      <c r="V11" s="80">
        <f>V3*W5</f>
        <v>6</v>
      </c>
      <c r="W11" s="80">
        <f>X3*X5</f>
        <v>21</v>
      </c>
      <c r="X11" s="20">
        <f>GCD(V11,W11)</f>
        <v>3</v>
      </c>
      <c r="Y11" s="20">
        <f aca="true" t="shared" si="1" ref="Y11:Z13">V11/$X11</f>
        <v>2</v>
      </c>
      <c r="Z11" s="20">
        <f t="shared" si="1"/>
        <v>7</v>
      </c>
      <c r="AA11" s="81">
        <f>Y11/Z11</f>
        <v>0.2857142857142857</v>
      </c>
      <c r="AB11" s="20"/>
    </row>
    <row r="12" spans="1:28" ht="24.75" customHeight="1">
      <c r="A12" s="71"/>
      <c r="B12" s="76"/>
      <c r="C12" s="76"/>
      <c r="F12" s="175">
        <f>IF($A11=1,AA11,IF($A11=2,AA12,AA13))</f>
        <v>0.45714285714285713</v>
      </c>
      <c r="G12" s="175"/>
      <c r="H12" s="176"/>
      <c r="I12" s="82" t="s">
        <v>223</v>
      </c>
      <c r="M12" s="75"/>
      <c r="N12" s="75"/>
      <c r="O12" s="75"/>
      <c r="P12" s="75"/>
      <c r="T12" s="70" t="s">
        <v>224</v>
      </c>
      <c r="V12" s="80">
        <f>V4*W3</f>
        <v>1</v>
      </c>
      <c r="W12" s="80">
        <f>X4*X3</f>
        <v>15</v>
      </c>
      <c r="X12" s="20">
        <f>GCD(V12,W12)</f>
        <v>1</v>
      </c>
      <c r="Y12" s="20">
        <f t="shared" si="1"/>
        <v>1</v>
      </c>
      <c r="Z12" s="20">
        <f t="shared" si="1"/>
        <v>15</v>
      </c>
      <c r="AA12" s="81">
        <f>Y12/Z12</f>
        <v>0.06666666666666667</v>
      </c>
      <c r="AB12" s="20"/>
    </row>
    <row r="13" spans="1:28" ht="24.75" customHeight="1">
      <c r="A13" s="71"/>
      <c r="B13" s="76"/>
      <c r="C13" s="76"/>
      <c r="I13" s="79">
        <f>IF($B13=0,"",IF($A13^2-4*$B13&lt;0,-$B13,$B13))</f>
      </c>
      <c r="M13" s="75"/>
      <c r="N13" s="75"/>
      <c r="O13" s="75"/>
      <c r="P13" s="75"/>
      <c r="T13" s="70" t="s">
        <v>225</v>
      </c>
      <c r="V13" s="80">
        <f>V5*W4</f>
        <v>16</v>
      </c>
      <c r="W13" s="80">
        <f>X5*X4</f>
        <v>35</v>
      </c>
      <c r="X13" s="20">
        <f>GCD(V13,W13)</f>
        <v>1</v>
      </c>
      <c r="Y13" s="20">
        <f t="shared" si="1"/>
        <v>16</v>
      </c>
      <c r="Z13" s="20">
        <f t="shared" si="1"/>
        <v>35</v>
      </c>
      <c r="AA13" s="81">
        <f>Y13/Z13</f>
        <v>0.45714285714285713</v>
      </c>
      <c r="AB13" s="20"/>
    </row>
    <row r="14" spans="1:28" ht="24.75" customHeight="1">
      <c r="A14" s="71"/>
      <c r="B14" s="76"/>
      <c r="C14" s="76"/>
      <c r="I14" s="79">
        <f>IF($B14=0,"",IF($A14^2-4*$B14&lt;0,-$B14,$B14))</f>
      </c>
      <c r="M14" s="75"/>
      <c r="N14" s="75"/>
      <c r="O14" s="75"/>
      <c r="P14" s="75"/>
      <c r="T14" s="70"/>
      <c r="V14" s="20"/>
      <c r="W14" s="20"/>
      <c r="X14" s="20"/>
      <c r="Y14" s="20"/>
      <c r="Z14" s="20"/>
      <c r="AA14" s="20"/>
      <c r="AB14" s="20"/>
    </row>
    <row r="15" spans="1:28" ht="24.75" customHeight="1">
      <c r="A15" s="83"/>
      <c r="B15" s="83"/>
      <c r="C15" s="83"/>
      <c r="D15" s="23" t="s">
        <v>226</v>
      </c>
      <c r="E15" s="170" t="s">
        <v>227</v>
      </c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70"/>
      <c r="V15" s="20" t="s">
        <v>228</v>
      </c>
      <c r="W15" s="81">
        <f>SUM(AA11:AA13)</f>
        <v>0.8095238095238095</v>
      </c>
      <c r="X15" s="20"/>
      <c r="Y15" s="20"/>
      <c r="Z15" s="20"/>
      <c r="AA15" s="20"/>
      <c r="AB15" s="20"/>
    </row>
    <row r="16" spans="1:28" ht="24.75" customHeight="1">
      <c r="A16" s="84"/>
      <c r="B16" s="84"/>
      <c r="C16" s="84"/>
      <c r="E16" s="72"/>
      <c r="F16" s="177">
        <f>W16</f>
        <v>0.19047619047619047</v>
      </c>
      <c r="G16" s="175"/>
      <c r="H16" s="175"/>
      <c r="I16" s="85" t="s">
        <v>223</v>
      </c>
      <c r="J16" s="72"/>
      <c r="M16" s="69"/>
      <c r="T16" s="70"/>
      <c r="V16" s="20" t="s">
        <v>229</v>
      </c>
      <c r="W16" s="81">
        <f>1-W15</f>
        <v>0.19047619047619047</v>
      </c>
      <c r="X16" s="80"/>
      <c r="Y16" s="20"/>
      <c r="Z16" s="20"/>
      <c r="AA16" s="20"/>
      <c r="AB16" s="20"/>
    </row>
    <row r="17" spans="4:28" ht="24.75" customHeight="1">
      <c r="D17" s="69"/>
      <c r="E17" s="69"/>
      <c r="F17" s="69"/>
      <c r="H17" s="69"/>
      <c r="I17" s="69"/>
      <c r="J17" s="69"/>
      <c r="L17" s="69"/>
      <c r="M17" s="69"/>
      <c r="T17" s="70"/>
      <c r="V17" s="20"/>
      <c r="W17" s="80"/>
      <c r="X17" s="20"/>
      <c r="Y17" s="20"/>
      <c r="Z17" s="20"/>
      <c r="AA17" s="20"/>
      <c r="AB17" s="20"/>
    </row>
    <row r="18" spans="4:28" ht="24.75" customHeight="1">
      <c r="D18" s="69"/>
      <c r="E18" s="69"/>
      <c r="F18" s="69"/>
      <c r="H18" s="69"/>
      <c r="I18" s="69"/>
      <c r="J18" s="69"/>
      <c r="L18" s="69"/>
      <c r="M18" s="69"/>
      <c r="T18" s="70"/>
      <c r="V18" s="20"/>
      <c r="W18" s="20"/>
      <c r="X18" s="20"/>
      <c r="Y18" s="20"/>
      <c r="Z18" s="20"/>
      <c r="AA18" s="20"/>
      <c r="AB18" s="20"/>
    </row>
    <row r="19" spans="4:13" ht="24.75" customHeight="1">
      <c r="D19" s="69"/>
      <c r="E19" s="69"/>
      <c r="F19" s="69"/>
      <c r="H19" s="69"/>
      <c r="I19" s="69"/>
      <c r="J19" s="69"/>
      <c r="L19" s="69"/>
      <c r="M19" s="69"/>
    </row>
    <row r="20" spans="4:13" ht="24.75" customHeight="1">
      <c r="D20" s="69"/>
      <c r="E20" s="69"/>
      <c r="F20" s="69"/>
      <c r="H20" s="69"/>
      <c r="I20" s="69"/>
      <c r="J20" s="69"/>
      <c r="L20" s="69"/>
      <c r="M20" s="69"/>
    </row>
    <row r="21" spans="4:13" ht="24.75" customHeight="1">
      <c r="D21" s="69"/>
      <c r="E21" s="69"/>
      <c r="F21" s="69"/>
      <c r="H21" s="69"/>
      <c r="I21" s="69"/>
      <c r="J21" s="69"/>
      <c r="L21" s="69"/>
      <c r="M21" s="69"/>
    </row>
    <row r="22" spans="4:13" ht="24.75" customHeight="1">
      <c r="D22" s="69"/>
      <c r="E22" s="69"/>
      <c r="F22" s="69"/>
      <c r="H22" s="69"/>
      <c r="I22" s="69"/>
      <c r="J22" s="69"/>
      <c r="L22" s="69"/>
      <c r="M22" s="69"/>
    </row>
    <row r="23" spans="1:3" ht="24.75" customHeight="1">
      <c r="A23" s="84"/>
      <c r="B23" s="84"/>
      <c r="C23" s="84"/>
    </row>
    <row r="24" spans="1:3" ht="24.75" customHeight="1">
      <c r="A24" s="84"/>
      <c r="B24" s="84"/>
      <c r="C24" s="84"/>
    </row>
    <row r="25" spans="1:19" ht="24.75" customHeight="1">
      <c r="A25" s="84"/>
      <c r="B25" s="84"/>
      <c r="C25" s="84"/>
      <c r="L25" s="86"/>
      <c r="M25" s="86"/>
      <c r="N25" s="87"/>
      <c r="O25" s="86"/>
      <c r="P25" s="75"/>
      <c r="Q25" s="75"/>
      <c r="R25" s="75"/>
      <c r="S25" s="75"/>
    </row>
    <row r="26" spans="1:19" ht="24.75" customHeight="1">
      <c r="A26" s="84"/>
      <c r="B26" s="84"/>
      <c r="C26" s="84"/>
      <c r="D26" s="150" t="s">
        <v>230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78"/>
      <c r="P26" s="178"/>
      <c r="Q26" s="178"/>
      <c r="R26" s="178"/>
      <c r="S26" s="178"/>
    </row>
    <row r="27" spans="1:14" ht="24.75" customHeight="1">
      <c r="A27" s="84"/>
      <c r="B27" s="84"/>
      <c r="C27" s="84"/>
      <c r="D27" s="160" t="s">
        <v>196</v>
      </c>
      <c r="E27" s="161"/>
      <c r="F27" s="161"/>
      <c r="G27" s="161"/>
      <c r="H27" s="161"/>
      <c r="I27" s="161"/>
      <c r="J27" s="161"/>
      <c r="K27" s="161"/>
      <c r="L27" s="161"/>
      <c r="M27" s="161"/>
      <c r="N27" s="161"/>
    </row>
    <row r="28" spans="5:17" ht="24.75" customHeight="1">
      <c r="E28" s="72" t="s">
        <v>200</v>
      </c>
      <c r="F28" s="73" t="s">
        <v>201</v>
      </c>
      <c r="G28" s="73" t="s">
        <v>202</v>
      </c>
      <c r="H28" s="72" t="s">
        <v>203</v>
      </c>
      <c r="I28" s="74">
        <f aca="true" t="shared" si="2" ref="I28:K30">I3</f>
        <v>2</v>
      </c>
      <c r="J28" s="74" t="str">
        <f t="shared" si="2"/>
        <v>:</v>
      </c>
      <c r="K28" s="88">
        <f t="shared" si="2"/>
        <v>1</v>
      </c>
      <c r="L28" s="24"/>
      <c r="N28" s="75"/>
      <c r="O28" s="75"/>
      <c r="P28" s="75"/>
      <c r="Q28" s="75"/>
    </row>
    <row r="29" spans="5:16" ht="24.75" customHeight="1">
      <c r="E29" s="72" t="s">
        <v>204</v>
      </c>
      <c r="F29" s="73" t="s">
        <v>201</v>
      </c>
      <c r="G29" s="73" t="s">
        <v>205</v>
      </c>
      <c r="H29" s="72" t="s">
        <v>203</v>
      </c>
      <c r="I29" s="74">
        <f t="shared" si="2"/>
        <v>1</v>
      </c>
      <c r="J29" s="74" t="str">
        <f t="shared" si="2"/>
        <v>:</v>
      </c>
      <c r="K29" s="88">
        <f t="shared" si="2"/>
        <v>4</v>
      </c>
      <c r="L29" s="24"/>
      <c r="M29" s="75"/>
      <c r="N29" s="75"/>
      <c r="O29" s="75"/>
      <c r="P29" s="75"/>
    </row>
    <row r="30" spans="5:16" ht="24.75" customHeight="1">
      <c r="E30" s="72" t="s">
        <v>206</v>
      </c>
      <c r="F30" s="73" t="s">
        <v>201</v>
      </c>
      <c r="G30" s="73" t="s">
        <v>207</v>
      </c>
      <c r="H30" s="72" t="s">
        <v>203</v>
      </c>
      <c r="I30" s="74">
        <f t="shared" si="2"/>
        <v>4</v>
      </c>
      <c r="J30" s="74" t="str">
        <f t="shared" si="2"/>
        <v>:</v>
      </c>
      <c r="K30" s="88">
        <f t="shared" si="2"/>
        <v>3</v>
      </c>
      <c r="L30" s="24"/>
      <c r="M30" s="75"/>
      <c r="N30" s="75"/>
      <c r="O30" s="75"/>
      <c r="P30" s="75"/>
    </row>
    <row r="31" spans="4:19" ht="24.75" customHeight="1">
      <c r="D31" s="172" t="s">
        <v>208</v>
      </c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1"/>
      <c r="S31" s="161"/>
    </row>
    <row r="32" spans="4:19" ht="24.75" customHeight="1">
      <c r="D32" s="23" t="s">
        <v>209</v>
      </c>
      <c r="E32" s="173" t="str">
        <f>E7</f>
        <v>△BCE : △BAE</v>
      </c>
      <c r="F32" s="161"/>
      <c r="G32" s="161"/>
      <c r="H32" s="161"/>
      <c r="I32" s="174" t="s">
        <v>210</v>
      </c>
      <c r="J32" s="161"/>
      <c r="K32" s="161"/>
      <c r="L32" s="161"/>
      <c r="M32" s="161"/>
      <c r="N32" s="161"/>
      <c r="O32" s="161"/>
      <c r="P32" s="161"/>
      <c r="Q32" s="161"/>
      <c r="R32" s="161"/>
      <c r="S32" s="161"/>
    </row>
    <row r="33" spans="6:16" ht="24.75" customHeight="1">
      <c r="F33" s="73"/>
      <c r="I33" s="79">
        <f>IF($B33=0,"",IF($A33^2-4*$B33&lt;0,-$B33,$B33))</f>
      </c>
      <c r="M33" s="75"/>
      <c r="N33" s="75"/>
      <c r="O33" s="75"/>
      <c r="P33" s="75"/>
    </row>
    <row r="34" spans="6:16" ht="24.75" customHeight="1">
      <c r="F34" s="73"/>
      <c r="I34" s="79">
        <f>IF($B34=0,"",IF($A34^2-4*$B34&lt;0,-$B34,$B34))</f>
      </c>
      <c r="M34" s="75"/>
      <c r="N34" s="75"/>
      <c r="O34" s="75"/>
      <c r="P34" s="75"/>
    </row>
    <row r="35" spans="6:16" ht="24.75" customHeight="1">
      <c r="F35" s="73"/>
      <c r="I35" s="79">
        <f>IF($B35=0,"",IF($A35^2-4*$B35&lt;0,-$B35,$B35))</f>
      </c>
      <c r="M35" s="75"/>
      <c r="N35" s="75"/>
      <c r="O35" s="75"/>
      <c r="P35" s="75"/>
    </row>
    <row r="36" spans="4:19" ht="24.75" customHeight="1">
      <c r="D36" s="23" t="s">
        <v>231</v>
      </c>
      <c r="E36" s="147" t="str">
        <f>E11</f>
        <v>△AFE</v>
      </c>
      <c r="F36" s="147"/>
      <c r="G36" s="169" t="s">
        <v>221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</row>
    <row r="37" spans="9:16" ht="24.75" customHeight="1">
      <c r="I37" s="79">
        <f>IF($B37=0,"",IF($A37^2-4*$B37&lt;0,-$B37,$B37))</f>
      </c>
      <c r="M37" s="75"/>
      <c r="N37" s="75"/>
      <c r="O37" s="75"/>
      <c r="P37" s="75"/>
    </row>
    <row r="38" spans="1:16" ht="24.75" customHeight="1">
      <c r="A38" s="78"/>
      <c r="B38" s="87"/>
      <c r="C38" s="87"/>
      <c r="I38" s="79">
        <f>IF($B38=0,"",IF($A38^2-4*$B38&lt;0,-$B38,$B38))</f>
      </c>
      <c r="M38" s="75"/>
      <c r="N38" s="75"/>
      <c r="O38" s="75"/>
      <c r="P38" s="75"/>
    </row>
    <row r="39" spans="1:16" ht="24.75" customHeight="1">
      <c r="A39" s="78"/>
      <c r="B39" s="87"/>
      <c r="C39" s="87"/>
      <c r="I39" s="79">
        <f>IF($B39=0,"",IF($A39^2-4*$B39&lt;0,-$B39,$B39))</f>
      </c>
      <c r="M39" s="75"/>
      <c r="N39" s="75"/>
      <c r="O39" s="75"/>
      <c r="P39" s="75"/>
    </row>
    <row r="40" spans="1:19" ht="24.75" customHeight="1">
      <c r="A40" s="78"/>
      <c r="B40" s="87"/>
      <c r="C40" s="87"/>
      <c r="D40" s="23" t="s">
        <v>232</v>
      </c>
      <c r="E40" s="170" t="s">
        <v>227</v>
      </c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</row>
    <row r="41" spans="1:13" ht="24.75" customHeight="1">
      <c r="A41" s="78"/>
      <c r="B41" s="87"/>
      <c r="C41" s="87"/>
      <c r="E41" s="72"/>
      <c r="F41" s="73"/>
      <c r="G41" s="73"/>
      <c r="H41" s="72"/>
      <c r="I41" s="79"/>
      <c r="J41" s="72"/>
      <c r="M41" s="69"/>
    </row>
    <row r="42" spans="1:13" ht="24.75" customHeight="1">
      <c r="A42" s="78"/>
      <c r="B42" s="87"/>
      <c r="C42" s="87"/>
      <c r="D42" s="69"/>
      <c r="E42" s="69"/>
      <c r="F42" s="73"/>
      <c r="H42" s="69"/>
      <c r="I42" s="69"/>
      <c r="J42" s="69"/>
      <c r="L42" s="69"/>
      <c r="M42" s="69"/>
    </row>
    <row r="43" spans="1:13" ht="24.75" customHeight="1">
      <c r="A43" s="78"/>
      <c r="B43" s="87"/>
      <c r="C43" s="87"/>
      <c r="D43" s="69"/>
      <c r="E43" s="69"/>
      <c r="F43" s="73"/>
      <c r="H43" s="69"/>
      <c r="I43" s="69"/>
      <c r="J43" s="69"/>
      <c r="L43" s="69"/>
      <c r="M43" s="69"/>
    </row>
    <row r="44" spans="1:13" ht="24.75" customHeight="1">
      <c r="A44" s="78"/>
      <c r="B44" s="87"/>
      <c r="C44" s="87"/>
      <c r="D44" s="69"/>
      <c r="E44" s="69"/>
      <c r="F44" s="69"/>
      <c r="H44" s="69"/>
      <c r="I44" s="69"/>
      <c r="J44" s="69"/>
      <c r="L44" s="69"/>
      <c r="M44" s="69"/>
    </row>
    <row r="45" spans="1:13" ht="24.75" customHeight="1">
      <c r="A45" s="78"/>
      <c r="B45" s="87"/>
      <c r="C45" s="87"/>
      <c r="D45" s="69"/>
      <c r="E45" s="69"/>
      <c r="F45" s="69"/>
      <c r="H45" s="69"/>
      <c r="I45" s="69"/>
      <c r="J45" s="69"/>
      <c r="L45" s="69"/>
      <c r="M45" s="69"/>
    </row>
    <row r="46" spans="1:13" ht="24.75" customHeight="1">
      <c r="A46" s="78"/>
      <c r="B46" s="87"/>
      <c r="C46" s="87"/>
      <c r="D46" s="69"/>
      <c r="E46" s="69"/>
      <c r="F46" s="69"/>
      <c r="H46" s="69"/>
      <c r="I46" s="69"/>
      <c r="J46" s="69"/>
      <c r="L46" s="69"/>
      <c r="M46" s="69"/>
    </row>
    <row r="47" spans="1:13" ht="24.75" customHeight="1">
      <c r="A47" s="78"/>
      <c r="B47" s="87"/>
      <c r="C47" s="87"/>
      <c r="D47" s="69"/>
      <c r="E47" s="69"/>
      <c r="F47" s="69"/>
      <c r="H47" s="69"/>
      <c r="I47" s="69"/>
      <c r="J47" s="69"/>
      <c r="L47" s="69"/>
      <c r="M47" s="69"/>
    </row>
    <row r="50" spans="12:13" ht="24.75" customHeight="1">
      <c r="L50" s="69"/>
      <c r="M50" s="69"/>
    </row>
    <row r="53" spans="12:19" ht="24.75" customHeight="1" thickBot="1">
      <c r="L53" s="171" t="s">
        <v>1</v>
      </c>
      <c r="M53" s="171"/>
      <c r="N53" s="89"/>
      <c r="O53" s="27"/>
      <c r="P53" s="90"/>
      <c r="Q53" s="90"/>
      <c r="R53" s="90"/>
      <c r="S53" s="90"/>
    </row>
  </sheetData>
  <sheetProtection password="E177" sheet="1" objects="1" scenarios="1"/>
  <mergeCells count="21">
    <mergeCell ref="A1:C1"/>
    <mergeCell ref="D1:S1"/>
    <mergeCell ref="A2:B2"/>
    <mergeCell ref="D2:N2"/>
    <mergeCell ref="D6:S6"/>
    <mergeCell ref="E7:H7"/>
    <mergeCell ref="I7:S7"/>
    <mergeCell ref="E11:F11"/>
    <mergeCell ref="G11:S11"/>
    <mergeCell ref="F12:H12"/>
    <mergeCell ref="E15:S15"/>
    <mergeCell ref="F16:H16"/>
    <mergeCell ref="D26:S26"/>
    <mergeCell ref="D27:N27"/>
    <mergeCell ref="D31:S31"/>
    <mergeCell ref="E32:H32"/>
    <mergeCell ref="I32:S32"/>
    <mergeCell ref="E36:F36"/>
    <mergeCell ref="G36:S36"/>
    <mergeCell ref="E40:S40"/>
    <mergeCell ref="L53:M53"/>
  </mergeCells>
  <hyperlinks>
    <hyperlink ref="U1" location="算数小テスト一覧!A1" display="→算数小テスト一覧に戻る"/>
  </hyperlinks>
  <printOptions/>
  <pageMargins left="0.3937007874015748" right="0.3937007874015748" top="0.5905511811023623" bottom="0.5905511811023623" header="0.11811023622047245" footer="0.11811023622047245"/>
  <pageSetup horizontalDpi="600" verticalDpi="600" orientation="portrait" paperSize="13" scale="93" r:id="rId1"/>
  <rowBreaks count="1" manualBreakCount="1">
    <brk id="25" min="3" max="18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AD104"/>
  <sheetViews>
    <sheetView zoomScale="75" zoomScaleNormal="75" workbookViewId="0" topLeftCell="A1">
      <selection activeCell="V1" sqref="V1"/>
    </sheetView>
  </sheetViews>
  <sheetFormatPr defaultColWidth="9.00390625" defaultRowHeight="24.75" customHeight="1"/>
  <cols>
    <col min="1" max="4" width="3.75390625" style="69" customWidth="1"/>
    <col min="5" max="5" width="3.75390625" style="23" customWidth="1"/>
    <col min="6" max="10" width="3.75390625" style="24" customWidth="1"/>
    <col min="11" max="11" width="3.75390625" style="78" customWidth="1"/>
    <col min="12" max="12" width="3.75390625" style="24" customWidth="1"/>
    <col min="13" max="13" width="3.75390625" style="78" customWidth="1"/>
    <col min="14" max="14" width="3.75390625" style="24" customWidth="1"/>
    <col min="15" max="16" width="3.75390625" style="69" customWidth="1"/>
    <col min="17" max="17" width="15.25390625" style="69" customWidth="1"/>
    <col min="18" max="20" width="3.75390625" style="69" customWidth="1"/>
    <col min="21" max="21" width="13.75390625" style="20" customWidth="1"/>
    <col min="22" max="22" width="27.00390625" style="12" customWidth="1"/>
    <col min="23" max="23" width="7.125" style="20" customWidth="1"/>
    <col min="24" max="28" width="8.125" style="20" customWidth="1"/>
    <col min="29" max="29" width="8.125" style="24" customWidth="1"/>
    <col min="30" max="30" width="3.75390625" style="24" customWidth="1"/>
    <col min="31" max="16384" width="3.75390625" style="69" customWidth="1"/>
  </cols>
  <sheetData>
    <row r="1" spans="1:22" ht="24.75" customHeight="1">
      <c r="A1" s="146" t="s">
        <v>33</v>
      </c>
      <c r="B1" s="146"/>
      <c r="C1" s="146"/>
      <c r="D1" s="146"/>
      <c r="E1" s="150" t="s">
        <v>234</v>
      </c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78"/>
      <c r="Q1" s="178"/>
      <c r="R1" s="178"/>
      <c r="S1" s="178"/>
      <c r="T1" s="178"/>
      <c r="V1" s="106" t="s">
        <v>313</v>
      </c>
    </row>
    <row r="2" spans="1:24" ht="24.75" customHeight="1">
      <c r="A2" s="179" t="s">
        <v>194</v>
      </c>
      <c r="B2" s="180"/>
      <c r="C2" s="20" t="s">
        <v>235</v>
      </c>
      <c r="D2" s="34" t="s">
        <v>236</v>
      </c>
      <c r="E2" s="187" t="str">
        <f>"問：AD="&amp;C3&amp;"，BC="&amp;D3&amp;"，AD//BCである台形ABCDがある。"</f>
        <v>問：AD=1，BC=10，AD//BCである台形ABCDがある。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87"/>
      <c r="Q2" s="187"/>
      <c r="R2" s="187"/>
      <c r="S2" s="187"/>
      <c r="T2" s="187"/>
      <c r="U2" s="20" t="s">
        <v>195</v>
      </c>
      <c r="W2" s="20" t="s">
        <v>237</v>
      </c>
      <c r="X2" s="20" t="s">
        <v>238</v>
      </c>
    </row>
    <row r="3" spans="1:30" ht="24.75" customHeight="1">
      <c r="A3" s="71">
        <f>RANDBETWEEN(1,10)</f>
        <v>1</v>
      </c>
      <c r="B3" s="71">
        <f>RANDBETWEEN(1,10)</f>
        <v>10</v>
      </c>
      <c r="C3" s="71">
        <f>IF(A3=B3,A3,MIN(A3:B3))</f>
        <v>1</v>
      </c>
      <c r="D3" s="71">
        <f>IF(A3=B3,A3+1,MAX(A3:B3))</f>
        <v>10</v>
      </c>
      <c r="E3" s="172" t="s">
        <v>239</v>
      </c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1"/>
      <c r="T3" s="161"/>
      <c r="U3" s="20">
        <f>GCD(C3:D3)</f>
        <v>1</v>
      </c>
      <c r="W3" s="20">
        <f>C3/$U$3</f>
        <v>1</v>
      </c>
      <c r="X3" s="20">
        <f>D3/$U$3</f>
        <v>10</v>
      </c>
      <c r="AC3" s="69"/>
      <c r="AD3" s="69"/>
    </row>
    <row r="4" spans="1:30" ht="24.75" customHeight="1">
      <c r="A4" s="71">
        <f>RANDBETWEEN(1,4)</f>
        <v>1</v>
      </c>
      <c r="B4" s="71"/>
      <c r="C4" s="71"/>
      <c r="D4" s="71"/>
      <c r="E4" s="23" t="s">
        <v>240</v>
      </c>
      <c r="F4" s="173" t="str">
        <f>IF(A4=1,U4,IF(A4=2,U5,IF(A4=3,U6,U7)))</f>
        <v>AP : PC</v>
      </c>
      <c r="G4" s="181"/>
      <c r="H4" s="181"/>
      <c r="I4" s="174" t="s">
        <v>241</v>
      </c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20" t="s">
        <v>242</v>
      </c>
      <c r="W4" s="20">
        <f>W3</f>
        <v>1</v>
      </c>
      <c r="X4" s="20">
        <f>X3</f>
        <v>10</v>
      </c>
      <c r="AC4" s="69"/>
      <c r="AD4" s="69"/>
    </row>
    <row r="5" spans="1:30" ht="24.75" customHeight="1">
      <c r="A5" s="71"/>
      <c r="B5" s="71"/>
      <c r="C5" s="71"/>
      <c r="D5" s="71"/>
      <c r="F5" s="88"/>
      <c r="G5" s="92">
        <f>IF(A4=1,W4,IF(A4=2,W5,IF(A4=3,W6,W7)))</f>
        <v>1</v>
      </c>
      <c r="H5" s="92" t="s">
        <v>243</v>
      </c>
      <c r="I5" s="92">
        <f>IF(A4=1,X4,IF(A4=2,X5,IF(A4=3,X6,X7)))</f>
        <v>10</v>
      </c>
      <c r="J5" s="88"/>
      <c r="K5" s="88"/>
      <c r="L5" s="88"/>
      <c r="M5" s="88"/>
      <c r="N5" s="93"/>
      <c r="O5" s="93"/>
      <c r="P5" s="93"/>
      <c r="Q5" s="75"/>
      <c r="U5" s="20" t="s">
        <v>244</v>
      </c>
      <c r="W5" s="20">
        <f>X3</f>
        <v>10</v>
      </c>
      <c r="X5" s="20">
        <f>W3</f>
        <v>1</v>
      </c>
      <c r="AC5" s="69"/>
      <c r="AD5" s="69"/>
    </row>
    <row r="6" spans="1:30" ht="24.75" customHeight="1">
      <c r="A6" s="76"/>
      <c r="B6" s="76"/>
      <c r="C6" s="76"/>
      <c r="D6" s="76"/>
      <c r="F6" s="88"/>
      <c r="G6" s="88"/>
      <c r="H6" s="88"/>
      <c r="I6" s="88"/>
      <c r="J6" s="88"/>
      <c r="K6" s="94"/>
      <c r="L6" s="88"/>
      <c r="M6" s="94"/>
      <c r="N6" s="88"/>
      <c r="O6" s="91"/>
      <c r="P6" s="91"/>
      <c r="U6" s="20" t="s">
        <v>245</v>
      </c>
      <c r="W6" s="20">
        <f>W3</f>
        <v>1</v>
      </c>
      <c r="X6" s="20">
        <f>X3</f>
        <v>10</v>
      </c>
      <c r="AC6" s="69"/>
      <c r="AD6" s="69"/>
    </row>
    <row r="7" spans="1:30" ht="24.75" customHeight="1">
      <c r="A7" s="71"/>
      <c r="B7" s="71"/>
      <c r="C7" s="71"/>
      <c r="D7" s="71"/>
      <c r="F7" s="88"/>
      <c r="G7" s="88"/>
      <c r="H7" s="88"/>
      <c r="I7" s="88"/>
      <c r="J7" s="88"/>
      <c r="K7" s="94"/>
      <c r="L7" s="88"/>
      <c r="M7" s="94"/>
      <c r="N7" s="88"/>
      <c r="O7" s="91"/>
      <c r="P7" s="91"/>
      <c r="U7" s="20" t="s">
        <v>246</v>
      </c>
      <c r="W7" s="20">
        <f>X3</f>
        <v>10</v>
      </c>
      <c r="X7" s="20">
        <f>W3</f>
        <v>1</v>
      </c>
      <c r="AC7" s="69"/>
      <c r="AD7" s="69"/>
    </row>
    <row r="8" spans="1:26" ht="24.75" customHeight="1">
      <c r="A8" s="71">
        <f>RANDBETWEEN(0,1)</f>
        <v>0</v>
      </c>
      <c r="B8" s="76"/>
      <c r="C8" s="76"/>
      <c r="D8" s="76"/>
      <c r="E8" s="23" t="s">
        <v>247</v>
      </c>
      <c r="F8" s="161" t="str">
        <f>IF(A8=0,U8,U9)</f>
        <v>△PDA : △PAB : △PBC : △PCD</v>
      </c>
      <c r="G8" s="181"/>
      <c r="H8" s="181"/>
      <c r="I8" s="181"/>
      <c r="J8" s="181"/>
      <c r="K8" s="181"/>
      <c r="L8" s="181"/>
      <c r="M8" s="181" t="s">
        <v>248</v>
      </c>
      <c r="N8" s="181"/>
      <c r="O8" s="181"/>
      <c r="P8" s="181"/>
      <c r="Q8" s="181"/>
      <c r="R8" s="181"/>
      <c r="S8" s="181"/>
      <c r="T8" s="181"/>
      <c r="U8" s="20" t="s">
        <v>249</v>
      </c>
      <c r="W8" s="20">
        <f>W3^2</f>
        <v>1</v>
      </c>
      <c r="X8" s="20">
        <f>W3*X3</f>
        <v>10</v>
      </c>
      <c r="Y8" s="20">
        <f>X3^2</f>
        <v>100</v>
      </c>
      <c r="Z8" s="20">
        <f>W3*X3</f>
        <v>10</v>
      </c>
    </row>
    <row r="9" spans="1:26" ht="24.75" customHeight="1">
      <c r="A9" s="71"/>
      <c r="B9" s="76"/>
      <c r="C9" s="76"/>
      <c r="D9" s="76"/>
      <c r="F9" s="88"/>
      <c r="G9" s="92">
        <f>IF(A8=0,W8,W9)</f>
        <v>1</v>
      </c>
      <c r="H9" s="92" t="s">
        <v>212</v>
      </c>
      <c r="I9" s="92">
        <f>IF(A8=0,X8,X9)</f>
        <v>10</v>
      </c>
      <c r="J9" s="92" t="s">
        <v>212</v>
      </c>
      <c r="K9" s="92">
        <f>IF(A8=0,Y8,Y9)</f>
        <v>100</v>
      </c>
      <c r="L9" s="92" t="s">
        <v>212</v>
      </c>
      <c r="M9" s="92">
        <f>IF(A8=0,Z8,Z9)</f>
        <v>10</v>
      </c>
      <c r="N9" s="93"/>
      <c r="O9" s="93"/>
      <c r="P9" s="93"/>
      <c r="Q9" s="75"/>
      <c r="U9" s="20" t="s">
        <v>250</v>
      </c>
      <c r="W9" s="20">
        <f>W3*X3</f>
        <v>10</v>
      </c>
      <c r="X9" s="20">
        <f>X3^2</f>
        <v>100</v>
      </c>
      <c r="Y9" s="20">
        <f>W3*X3</f>
        <v>10</v>
      </c>
      <c r="Z9" s="20">
        <f>W3^2</f>
        <v>1</v>
      </c>
    </row>
    <row r="10" spans="1:17" ht="24.75" customHeight="1">
      <c r="A10" s="71"/>
      <c r="B10" s="76"/>
      <c r="C10" s="76"/>
      <c r="D10" s="76"/>
      <c r="F10" s="88"/>
      <c r="G10" s="88"/>
      <c r="H10" s="88"/>
      <c r="I10" s="88"/>
      <c r="J10" s="94">
        <f>IF($B10=0,"",IF($A10^2-4*$B10&lt;0,-$B10,$B10))</f>
      </c>
      <c r="K10" s="94"/>
      <c r="L10" s="88"/>
      <c r="M10" s="94"/>
      <c r="N10" s="93"/>
      <c r="O10" s="93"/>
      <c r="P10" s="93"/>
      <c r="Q10" s="75"/>
    </row>
    <row r="11" spans="1:30" ht="24.75" customHeight="1">
      <c r="A11" s="70"/>
      <c r="B11" s="20"/>
      <c r="C11" s="70"/>
      <c r="D11" s="20"/>
      <c r="E11" s="24"/>
      <c r="K11" s="69"/>
      <c r="L11" s="69"/>
      <c r="M11" s="69"/>
      <c r="N11" s="69"/>
      <c r="AC11" s="69"/>
      <c r="AD11" s="69"/>
    </row>
    <row r="12" spans="1:30" ht="24.75" customHeight="1">
      <c r="A12" s="70"/>
      <c r="B12" s="20"/>
      <c r="C12" s="70"/>
      <c r="D12" s="20"/>
      <c r="E12" s="184" t="s">
        <v>251</v>
      </c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1"/>
      <c r="W12" s="20" t="s">
        <v>252</v>
      </c>
      <c r="X12" s="20">
        <f>SUM(W3:X3)</f>
        <v>11</v>
      </c>
      <c r="AC12" s="69"/>
      <c r="AD12" s="69"/>
    </row>
    <row r="13" spans="1:30" ht="24.75" customHeight="1">
      <c r="A13" s="70">
        <f>RANDBETWEEN(0,1)</f>
        <v>0</v>
      </c>
      <c r="B13" s="20"/>
      <c r="C13" s="70"/>
      <c r="D13" s="20"/>
      <c r="E13" s="23" t="s">
        <v>253</v>
      </c>
      <c r="F13" s="173" t="str">
        <f>IF(A13=0,U13,U14)</f>
        <v>QP : BC</v>
      </c>
      <c r="G13" s="181"/>
      <c r="H13" s="181"/>
      <c r="I13" s="174" t="s">
        <v>241</v>
      </c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20" t="s">
        <v>254</v>
      </c>
      <c r="AC13" s="69"/>
      <c r="AD13" s="69"/>
    </row>
    <row r="14" spans="1:21" ht="24.75" customHeight="1">
      <c r="A14" s="71"/>
      <c r="B14" s="76"/>
      <c r="C14" s="76"/>
      <c r="D14" s="76"/>
      <c r="E14" s="69"/>
      <c r="F14" s="88"/>
      <c r="G14" s="92">
        <f>W3</f>
        <v>1</v>
      </c>
      <c r="H14" s="92" t="s">
        <v>243</v>
      </c>
      <c r="I14" s="92">
        <f>X12</f>
        <v>11</v>
      </c>
      <c r="J14" s="94">
        <f>IF($B14=0,"",IF($A14^2-4*$B14&lt;0,-$B14,$B14))</f>
      </c>
      <c r="K14" s="94"/>
      <c r="L14" s="88"/>
      <c r="M14" s="94"/>
      <c r="N14" s="93"/>
      <c r="O14" s="93"/>
      <c r="P14" s="93"/>
      <c r="Q14" s="93"/>
      <c r="R14" s="91"/>
      <c r="S14" s="91"/>
      <c r="T14" s="91"/>
      <c r="U14" s="20" t="s">
        <v>255</v>
      </c>
    </row>
    <row r="15" spans="1:20" ht="24.75" customHeight="1">
      <c r="A15" s="71"/>
      <c r="B15" s="71"/>
      <c r="C15" s="71"/>
      <c r="D15" s="71"/>
      <c r="E15" s="69"/>
      <c r="F15" s="94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</row>
    <row r="16" spans="1:20" ht="24.75" customHeight="1">
      <c r="A16" s="76"/>
      <c r="B16" s="76"/>
      <c r="C16" s="76"/>
      <c r="D16" s="76"/>
      <c r="E16" s="69"/>
      <c r="F16" s="88"/>
      <c r="G16" s="95"/>
      <c r="H16" s="97"/>
      <c r="I16" s="97"/>
      <c r="J16" s="82"/>
      <c r="K16" s="88"/>
      <c r="L16" s="88"/>
      <c r="M16" s="94"/>
      <c r="N16" s="91"/>
      <c r="O16" s="91"/>
      <c r="P16" s="91"/>
      <c r="Q16" s="91"/>
      <c r="R16" s="91"/>
      <c r="S16" s="91"/>
      <c r="T16" s="91"/>
    </row>
    <row r="17" spans="1:25" ht="24.75" customHeight="1">
      <c r="A17" s="70"/>
      <c r="B17" s="70"/>
      <c r="C17" s="70"/>
      <c r="D17" s="70"/>
      <c r="E17" s="23" t="s">
        <v>256</v>
      </c>
      <c r="F17" s="143" t="s">
        <v>257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W17" s="20" t="s">
        <v>215</v>
      </c>
      <c r="X17" s="20" t="s">
        <v>216</v>
      </c>
      <c r="Y17" s="20" t="s">
        <v>258</v>
      </c>
    </row>
    <row r="18" spans="1:25" ht="24.75" customHeight="1">
      <c r="A18" s="70"/>
      <c r="B18" s="70"/>
      <c r="C18" s="70"/>
      <c r="D18" s="70"/>
      <c r="E18" s="69"/>
      <c r="F18" s="91"/>
      <c r="G18" s="92">
        <f>W19</f>
        <v>20</v>
      </c>
      <c r="H18" s="96" t="str">
        <f>IF(X19=1,"","/")</f>
        <v>/</v>
      </c>
      <c r="I18" s="96">
        <f>IF(X19=1,"",X19)</f>
        <v>11</v>
      </c>
      <c r="J18" s="91"/>
      <c r="K18" s="91"/>
      <c r="L18" s="88"/>
      <c r="M18" s="91"/>
      <c r="N18" s="91"/>
      <c r="O18" s="91"/>
      <c r="P18" s="91"/>
      <c r="Q18" s="91"/>
      <c r="R18" s="91"/>
      <c r="S18" s="91"/>
      <c r="T18" s="91"/>
      <c r="W18" s="20">
        <f>D3*W3*2</f>
        <v>20</v>
      </c>
      <c r="X18" s="20">
        <f>X12</f>
        <v>11</v>
      </c>
      <c r="Y18" s="20">
        <f>GCD(W18:X18)</f>
        <v>1</v>
      </c>
    </row>
    <row r="19" spans="1:24" ht="24.75" customHeight="1">
      <c r="A19" s="70"/>
      <c r="B19" s="70"/>
      <c r="C19" s="70"/>
      <c r="D19" s="70"/>
      <c r="E19" s="69"/>
      <c r="F19" s="91"/>
      <c r="G19" s="91"/>
      <c r="H19" s="88"/>
      <c r="I19" s="91"/>
      <c r="J19" s="91"/>
      <c r="K19" s="91"/>
      <c r="L19" s="88"/>
      <c r="M19" s="91"/>
      <c r="N19" s="91"/>
      <c r="O19" s="91"/>
      <c r="P19" s="91"/>
      <c r="Q19" s="91"/>
      <c r="R19" s="91"/>
      <c r="S19" s="91"/>
      <c r="T19" s="91"/>
      <c r="W19" s="20">
        <f>W18/Y18</f>
        <v>20</v>
      </c>
      <c r="X19" s="20">
        <f>X18/Y18</f>
        <v>11</v>
      </c>
    </row>
    <row r="20" spans="1:20" ht="24.75" customHeight="1">
      <c r="A20" s="70"/>
      <c r="B20" s="70"/>
      <c r="C20" s="70"/>
      <c r="D20" s="70"/>
      <c r="E20" s="69"/>
      <c r="F20" s="91"/>
      <c r="G20" s="91"/>
      <c r="H20" s="88"/>
      <c r="I20" s="91"/>
      <c r="J20" s="91"/>
      <c r="K20" s="91"/>
      <c r="L20" s="88"/>
      <c r="M20" s="91"/>
      <c r="N20" s="91"/>
      <c r="O20" s="91"/>
      <c r="P20" s="91"/>
      <c r="Q20" s="91"/>
      <c r="R20" s="91"/>
      <c r="S20" s="91"/>
      <c r="T20" s="91"/>
    </row>
    <row r="21" spans="1:26" ht="24.75" customHeight="1">
      <c r="A21" s="70">
        <f>RANDBETWEEN(1,4)</f>
        <v>3</v>
      </c>
      <c r="B21" s="70"/>
      <c r="C21" s="70"/>
      <c r="D21" s="70"/>
      <c r="E21" s="23" t="s">
        <v>259</v>
      </c>
      <c r="F21" s="182" t="str">
        <f>IF(A21=1,W21,IF(A21=2,X21,IF(A21=3,Y21,Z21)))</f>
        <v>△PCR</v>
      </c>
      <c r="G21" s="182"/>
      <c r="H21" s="183" t="s">
        <v>260</v>
      </c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W21" s="20" t="s">
        <v>261</v>
      </c>
      <c r="X21" s="20" t="s">
        <v>262</v>
      </c>
      <c r="Y21" s="20" t="s">
        <v>263</v>
      </c>
      <c r="Z21" s="20" t="s">
        <v>264</v>
      </c>
    </row>
    <row r="22" spans="1:26" ht="24.75" customHeight="1">
      <c r="A22" s="70"/>
      <c r="B22" s="70"/>
      <c r="C22" s="70"/>
      <c r="D22" s="70"/>
      <c r="F22" s="91"/>
      <c r="G22" s="188">
        <f>IF(A21=1,W25,IF(A21=2,X25,IF(A21=3,Y25,Z25)))</f>
        <v>100</v>
      </c>
      <c r="H22" s="181"/>
      <c r="I22" s="96" t="s">
        <v>265</v>
      </c>
      <c r="J22" s="189">
        <f>W26</f>
        <v>1331</v>
      </c>
      <c r="K22" s="184"/>
      <c r="L22" s="88"/>
      <c r="M22" s="91"/>
      <c r="N22" s="91"/>
      <c r="O22" s="91"/>
      <c r="P22" s="91"/>
      <c r="Q22" s="91"/>
      <c r="R22" s="91"/>
      <c r="S22" s="91"/>
      <c r="T22" s="91"/>
      <c r="U22" s="20" t="s">
        <v>266</v>
      </c>
      <c r="W22" s="20">
        <f>W3</f>
        <v>1</v>
      </c>
      <c r="X22" s="20">
        <f>X3</f>
        <v>10</v>
      </c>
      <c r="Y22" s="20">
        <f>X3</f>
        <v>10</v>
      </c>
      <c r="Z22" s="20">
        <f>W3</f>
        <v>1</v>
      </c>
    </row>
    <row r="23" spans="1:26" ht="24.75" customHeight="1">
      <c r="A23" s="76"/>
      <c r="B23" s="76"/>
      <c r="C23" s="76"/>
      <c r="D23" s="76"/>
      <c r="F23" s="88"/>
      <c r="G23" s="88"/>
      <c r="H23" s="88"/>
      <c r="I23" s="88"/>
      <c r="J23" s="88"/>
      <c r="K23" s="94"/>
      <c r="L23" s="88"/>
      <c r="M23" s="94"/>
      <c r="N23" s="88"/>
      <c r="O23" s="91"/>
      <c r="P23" s="91"/>
      <c r="Q23" s="91"/>
      <c r="R23" s="91"/>
      <c r="S23" s="91"/>
      <c r="T23" s="91"/>
      <c r="U23" s="20" t="s">
        <v>267</v>
      </c>
      <c r="W23" s="20">
        <f>W22*$W$3*$X$3</f>
        <v>10</v>
      </c>
      <c r="X23" s="20">
        <f>X22*$W$3*$X$3</f>
        <v>100</v>
      </c>
      <c r="Y23" s="20">
        <f>Y22*$W$3*$X$3</f>
        <v>100</v>
      </c>
      <c r="Z23" s="20">
        <f>Z22*$W$3*$X$3</f>
        <v>10</v>
      </c>
    </row>
    <row r="24" spans="1:26" ht="24.75" customHeight="1">
      <c r="A24" s="84"/>
      <c r="B24" s="84"/>
      <c r="C24" s="84"/>
      <c r="D24" s="84"/>
      <c r="F24" s="88"/>
      <c r="G24" s="88"/>
      <c r="H24" s="88"/>
      <c r="I24" s="88"/>
      <c r="J24" s="88"/>
      <c r="K24" s="94"/>
      <c r="L24" s="88"/>
      <c r="M24" s="94"/>
      <c r="N24" s="88"/>
      <c r="O24" s="91"/>
      <c r="P24" s="91"/>
      <c r="Q24" s="91"/>
      <c r="R24" s="91"/>
      <c r="S24" s="91"/>
      <c r="T24" s="91"/>
      <c r="U24" s="20" t="s">
        <v>268</v>
      </c>
      <c r="W24" s="20">
        <f>GCD(W23,$W$26)</f>
        <v>1</v>
      </c>
      <c r="X24" s="20">
        <f>GCD(X23,$W$26)</f>
        <v>1</v>
      </c>
      <c r="Y24" s="20">
        <f>GCD(Y23,$W$26)</f>
        <v>1</v>
      </c>
      <c r="Z24" s="20">
        <f>GCD(Z23,$W$26)</f>
        <v>1</v>
      </c>
    </row>
    <row r="25" spans="1:26" ht="24.75" customHeight="1">
      <c r="A25" s="84"/>
      <c r="B25" s="84"/>
      <c r="C25" s="84"/>
      <c r="D25" s="84"/>
      <c r="E25" s="88"/>
      <c r="F25" s="88"/>
      <c r="G25" s="88"/>
      <c r="H25" s="88"/>
      <c r="I25" s="88"/>
      <c r="J25" s="88"/>
      <c r="K25" s="94"/>
      <c r="L25" s="88"/>
      <c r="M25" s="99"/>
      <c r="N25" s="99"/>
      <c r="O25" s="100"/>
      <c r="P25" s="99"/>
      <c r="Q25" s="93"/>
      <c r="R25" s="93"/>
      <c r="S25" s="93"/>
      <c r="T25" s="93"/>
      <c r="U25" s="20" t="s">
        <v>269</v>
      </c>
      <c r="W25" s="20">
        <f>W23/W24</f>
        <v>10</v>
      </c>
      <c r="X25" s="20">
        <f>X23/X24</f>
        <v>100</v>
      </c>
      <c r="Y25" s="20">
        <f>Y23/Y24</f>
        <v>100</v>
      </c>
      <c r="Z25" s="20">
        <f>Z23/Z24</f>
        <v>10</v>
      </c>
    </row>
    <row r="26" spans="1:23" ht="24.75" customHeight="1">
      <c r="A26" s="84"/>
      <c r="B26" s="84"/>
      <c r="C26" s="84"/>
      <c r="D26" s="84"/>
      <c r="E26" s="140" t="s">
        <v>270</v>
      </c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86"/>
      <c r="Q26" s="186"/>
      <c r="R26" s="186"/>
      <c r="S26" s="186"/>
      <c r="T26" s="186"/>
      <c r="U26" s="20" t="s">
        <v>271</v>
      </c>
      <c r="W26" s="20">
        <f>X12^3</f>
        <v>1331</v>
      </c>
    </row>
    <row r="27" spans="1:20" ht="24.75" customHeight="1">
      <c r="A27" s="84"/>
      <c r="B27" s="84"/>
      <c r="C27" s="84"/>
      <c r="D27" s="84"/>
      <c r="E27" s="187" t="str">
        <f>E2</f>
        <v>問：AD=1，BC=10，AD//BCである台形ABCDがある。</v>
      </c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87"/>
      <c r="Q27" s="187"/>
      <c r="R27" s="187"/>
      <c r="S27" s="187"/>
      <c r="T27" s="187"/>
    </row>
    <row r="28" spans="5:20" ht="24.75" customHeight="1">
      <c r="E28" s="172" t="s">
        <v>239</v>
      </c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1"/>
      <c r="T28" s="161"/>
    </row>
    <row r="29" spans="5:20" ht="24.75" customHeight="1">
      <c r="E29" s="23" t="s">
        <v>240</v>
      </c>
      <c r="F29" s="173" t="str">
        <f>F4</f>
        <v>AP : PC</v>
      </c>
      <c r="G29" s="181"/>
      <c r="H29" s="181"/>
      <c r="I29" s="174" t="s">
        <v>241</v>
      </c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</row>
    <row r="30" spans="6:30" ht="24.75" customHeight="1">
      <c r="F30" s="88"/>
      <c r="G30" s="92"/>
      <c r="H30" s="92"/>
      <c r="I30" s="92"/>
      <c r="J30" s="88"/>
      <c r="K30" s="88"/>
      <c r="L30" s="88"/>
      <c r="M30" s="88"/>
      <c r="N30" s="93"/>
      <c r="O30" s="93"/>
      <c r="P30" s="93"/>
      <c r="Q30" s="75"/>
      <c r="AC30" s="69"/>
      <c r="AD30" s="69"/>
    </row>
    <row r="31" spans="6:30" ht="24.75" customHeight="1">
      <c r="F31" s="88"/>
      <c r="G31" s="88"/>
      <c r="H31" s="88"/>
      <c r="I31" s="88"/>
      <c r="J31" s="88"/>
      <c r="K31" s="94"/>
      <c r="L31" s="88"/>
      <c r="M31" s="94"/>
      <c r="N31" s="88"/>
      <c r="O31" s="91"/>
      <c r="P31" s="91"/>
      <c r="AC31" s="69"/>
      <c r="AD31" s="69"/>
    </row>
    <row r="32" spans="6:30" ht="24.75" customHeight="1">
      <c r="F32" s="88"/>
      <c r="G32" s="88"/>
      <c r="H32" s="88"/>
      <c r="I32" s="88"/>
      <c r="J32" s="88"/>
      <c r="K32" s="94"/>
      <c r="L32" s="88"/>
      <c r="M32" s="94"/>
      <c r="N32" s="88"/>
      <c r="O32" s="91"/>
      <c r="P32" s="91"/>
      <c r="AC32" s="69"/>
      <c r="AD32" s="69"/>
    </row>
    <row r="33" spans="5:30" ht="24.75" customHeight="1">
      <c r="E33" s="23" t="s">
        <v>247</v>
      </c>
      <c r="F33" s="161" t="str">
        <f>F8</f>
        <v>△PDA : △PAB : △PBC : △PCD</v>
      </c>
      <c r="G33" s="181"/>
      <c r="H33" s="181"/>
      <c r="I33" s="181"/>
      <c r="J33" s="181"/>
      <c r="K33" s="181"/>
      <c r="L33" s="181"/>
      <c r="M33" s="181" t="s">
        <v>248</v>
      </c>
      <c r="N33" s="181"/>
      <c r="O33" s="181"/>
      <c r="P33" s="181"/>
      <c r="Q33" s="181"/>
      <c r="R33" s="181"/>
      <c r="S33" s="181"/>
      <c r="T33" s="181"/>
      <c r="AC33" s="69"/>
      <c r="AD33" s="69"/>
    </row>
    <row r="34" spans="6:17" ht="24.75" customHeight="1">
      <c r="F34" s="88"/>
      <c r="G34" s="92"/>
      <c r="H34" s="92"/>
      <c r="I34" s="92"/>
      <c r="J34" s="92"/>
      <c r="K34" s="92"/>
      <c r="L34" s="92"/>
      <c r="M34" s="92"/>
      <c r="N34" s="93"/>
      <c r="O34" s="93"/>
      <c r="P34" s="93"/>
      <c r="Q34" s="75"/>
    </row>
    <row r="35" spans="6:30" ht="24.75" customHeight="1">
      <c r="F35" s="88"/>
      <c r="G35" s="88"/>
      <c r="H35" s="88"/>
      <c r="I35" s="88"/>
      <c r="J35" s="94">
        <f>IF($B35=0,"",IF($A35^2-4*$B35&lt;0,-$B35,$B35))</f>
      </c>
      <c r="K35" s="94"/>
      <c r="L35" s="88"/>
      <c r="M35" s="94"/>
      <c r="N35" s="93"/>
      <c r="O35" s="93"/>
      <c r="P35" s="93"/>
      <c r="Q35" s="75"/>
      <c r="AC35" s="69"/>
      <c r="AD35" s="69"/>
    </row>
    <row r="36" spans="5:30" ht="24.75" customHeight="1">
      <c r="E36" s="24"/>
      <c r="K36" s="69"/>
      <c r="L36" s="69"/>
      <c r="M36" s="69"/>
      <c r="N36" s="69"/>
      <c r="AC36" s="69"/>
      <c r="AD36" s="69"/>
    </row>
    <row r="37" spans="5:30" ht="24.75" customHeight="1">
      <c r="E37" s="184" t="s">
        <v>251</v>
      </c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1"/>
      <c r="AC37" s="69"/>
      <c r="AD37" s="69"/>
    </row>
    <row r="38" spans="1:30" ht="24.75" customHeight="1">
      <c r="A38" s="78"/>
      <c r="B38" s="87"/>
      <c r="C38" s="87"/>
      <c r="D38" s="87"/>
      <c r="E38" s="23" t="s">
        <v>253</v>
      </c>
      <c r="F38" s="173" t="str">
        <f>F13</f>
        <v>QP : BC</v>
      </c>
      <c r="G38" s="181"/>
      <c r="H38" s="181"/>
      <c r="I38" s="174" t="s">
        <v>241</v>
      </c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AC38" s="69"/>
      <c r="AD38" s="69"/>
    </row>
    <row r="39" spans="1:30" ht="24.75" customHeight="1">
      <c r="A39" s="78"/>
      <c r="B39" s="87"/>
      <c r="C39" s="87"/>
      <c r="D39" s="87"/>
      <c r="E39" s="69"/>
      <c r="F39" s="88"/>
      <c r="G39" s="92"/>
      <c r="H39" s="92"/>
      <c r="I39" s="92"/>
      <c r="J39" s="94">
        <f>IF($B39=0,"",IF($A39^2-4*$B39&lt;0,-$B39,$B39))</f>
      </c>
      <c r="K39" s="94"/>
      <c r="L39" s="88"/>
      <c r="M39" s="94"/>
      <c r="N39" s="93"/>
      <c r="O39" s="93"/>
      <c r="P39" s="93"/>
      <c r="Q39" s="93"/>
      <c r="R39" s="91"/>
      <c r="S39" s="91"/>
      <c r="T39" s="91"/>
      <c r="AC39" s="69"/>
      <c r="AD39" s="69"/>
    </row>
    <row r="40" spans="1:30" ht="24.75" customHeight="1">
      <c r="A40" s="78"/>
      <c r="B40" s="87"/>
      <c r="C40" s="87"/>
      <c r="D40" s="87"/>
      <c r="E40" s="69"/>
      <c r="F40" s="94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AC40" s="69"/>
      <c r="AD40" s="69"/>
    </row>
    <row r="41" spans="1:30" ht="24.75" customHeight="1">
      <c r="A41" s="78"/>
      <c r="B41" s="87"/>
      <c r="C41" s="87"/>
      <c r="D41" s="87"/>
      <c r="E41" s="69"/>
      <c r="F41" s="88"/>
      <c r="G41" s="95"/>
      <c r="H41" s="97"/>
      <c r="I41" s="97"/>
      <c r="J41" s="82"/>
      <c r="K41" s="88"/>
      <c r="L41" s="88"/>
      <c r="M41" s="94"/>
      <c r="N41" s="91"/>
      <c r="O41" s="91"/>
      <c r="P41" s="91"/>
      <c r="Q41" s="91"/>
      <c r="R41" s="91"/>
      <c r="S41" s="91"/>
      <c r="T41" s="91"/>
      <c r="AC41" s="69"/>
      <c r="AD41" s="69"/>
    </row>
    <row r="42" spans="1:30" ht="24.75" customHeight="1">
      <c r="A42" s="78"/>
      <c r="B42" s="87"/>
      <c r="C42" s="87"/>
      <c r="D42" s="87"/>
      <c r="E42" s="23" t="s">
        <v>256</v>
      </c>
      <c r="F42" s="143" t="s">
        <v>257</v>
      </c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AC42" s="69"/>
      <c r="AD42" s="69"/>
    </row>
    <row r="43" spans="1:30" ht="24.75" customHeight="1">
      <c r="A43" s="78"/>
      <c r="B43" s="87"/>
      <c r="C43" s="87"/>
      <c r="D43" s="87"/>
      <c r="E43" s="69"/>
      <c r="F43" s="91"/>
      <c r="G43" s="92"/>
      <c r="H43" s="96"/>
      <c r="I43" s="96"/>
      <c r="J43" s="91"/>
      <c r="K43" s="91"/>
      <c r="L43" s="88"/>
      <c r="M43" s="91"/>
      <c r="N43" s="91"/>
      <c r="O43" s="91"/>
      <c r="P43" s="91"/>
      <c r="Q43" s="91"/>
      <c r="R43" s="91"/>
      <c r="S43" s="91"/>
      <c r="T43" s="91"/>
      <c r="AC43" s="69"/>
      <c r="AD43" s="69"/>
    </row>
    <row r="44" spans="1:30" ht="24.75" customHeight="1">
      <c r="A44" s="78"/>
      <c r="B44" s="87"/>
      <c r="C44" s="87"/>
      <c r="D44" s="87"/>
      <c r="E44" s="69"/>
      <c r="F44" s="91"/>
      <c r="G44" s="91"/>
      <c r="H44" s="88"/>
      <c r="I44" s="91"/>
      <c r="J44" s="91"/>
      <c r="K44" s="91"/>
      <c r="L44" s="88"/>
      <c r="M44" s="91"/>
      <c r="N44" s="91"/>
      <c r="O44" s="91"/>
      <c r="P44" s="91"/>
      <c r="Q44" s="91"/>
      <c r="R44" s="91"/>
      <c r="S44" s="91"/>
      <c r="T44" s="91"/>
      <c r="AC44" s="69"/>
      <c r="AD44" s="69"/>
    </row>
    <row r="45" spans="1:30" ht="24.75" customHeight="1">
      <c r="A45" s="78"/>
      <c r="B45" s="87"/>
      <c r="C45" s="87"/>
      <c r="D45" s="87"/>
      <c r="E45" s="69"/>
      <c r="F45" s="91"/>
      <c r="G45" s="91"/>
      <c r="H45" s="88"/>
      <c r="I45" s="91"/>
      <c r="J45" s="91"/>
      <c r="K45" s="91"/>
      <c r="L45" s="88"/>
      <c r="M45" s="91"/>
      <c r="N45" s="91"/>
      <c r="O45" s="91"/>
      <c r="P45" s="91"/>
      <c r="Q45" s="91"/>
      <c r="R45" s="91"/>
      <c r="S45" s="91"/>
      <c r="T45" s="91"/>
      <c r="AC45" s="69"/>
      <c r="AD45" s="69"/>
    </row>
    <row r="46" spans="1:20" ht="24.75" customHeight="1">
      <c r="A46" s="78"/>
      <c r="B46" s="87"/>
      <c r="C46" s="87"/>
      <c r="D46" s="87"/>
      <c r="E46" s="23" t="s">
        <v>259</v>
      </c>
      <c r="F46" s="182" t="str">
        <f>F21</f>
        <v>△PCR</v>
      </c>
      <c r="G46" s="182"/>
      <c r="H46" s="183" t="s">
        <v>260</v>
      </c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</row>
    <row r="47" spans="1:20" ht="24.75" customHeight="1">
      <c r="A47" s="78"/>
      <c r="B47" s="87"/>
      <c r="C47" s="87"/>
      <c r="D47" s="87"/>
      <c r="F47" s="91"/>
      <c r="G47" s="97"/>
      <c r="H47" s="115"/>
      <c r="I47" s="96"/>
      <c r="J47" s="98"/>
      <c r="K47" s="108"/>
      <c r="L47" s="88"/>
      <c r="M47" s="91"/>
      <c r="N47" s="91"/>
      <c r="O47" s="91"/>
      <c r="P47" s="91"/>
      <c r="Q47" s="91"/>
      <c r="R47" s="91"/>
      <c r="S47" s="91"/>
      <c r="T47" s="91"/>
    </row>
    <row r="48" spans="5:20" ht="24.75" customHeight="1">
      <c r="E48" s="88"/>
      <c r="F48" s="88"/>
      <c r="G48" s="88"/>
      <c r="H48" s="88"/>
      <c r="I48" s="88"/>
      <c r="J48" s="88"/>
      <c r="K48" s="94"/>
      <c r="L48" s="88"/>
      <c r="M48" s="94"/>
      <c r="N48" s="88"/>
      <c r="O48" s="91"/>
      <c r="P48" s="91"/>
      <c r="Q48" s="91"/>
      <c r="R48" s="91"/>
      <c r="S48" s="91"/>
      <c r="T48" s="91"/>
    </row>
    <row r="49" spans="5:20" ht="24.75" customHeight="1">
      <c r="E49" s="88"/>
      <c r="F49" s="88"/>
      <c r="G49" s="88"/>
      <c r="H49" s="88"/>
      <c r="I49" s="88"/>
      <c r="J49" s="88"/>
      <c r="K49" s="94"/>
      <c r="L49" s="88"/>
      <c r="M49" s="94"/>
      <c r="N49" s="88"/>
      <c r="O49" s="91"/>
      <c r="P49" s="91"/>
      <c r="Q49" s="91"/>
      <c r="R49" s="91"/>
      <c r="S49" s="91"/>
      <c r="T49" s="91"/>
    </row>
    <row r="50" spans="5:20" ht="24.75" customHeight="1">
      <c r="E50" s="88"/>
      <c r="F50" s="88"/>
      <c r="G50" s="88"/>
      <c r="H50" s="88"/>
      <c r="I50" s="88"/>
      <c r="J50" s="88"/>
      <c r="K50" s="94"/>
      <c r="L50" s="88"/>
      <c r="M50" s="91"/>
      <c r="N50" s="91"/>
      <c r="O50" s="91"/>
      <c r="P50" s="91"/>
      <c r="Q50" s="91"/>
      <c r="R50" s="91"/>
      <c r="S50" s="91"/>
      <c r="T50" s="91"/>
    </row>
    <row r="51" spans="5:20" ht="24.75" customHeight="1">
      <c r="E51" s="88"/>
      <c r="F51" s="88"/>
      <c r="G51" s="88"/>
      <c r="H51" s="88"/>
      <c r="I51" s="88"/>
      <c r="J51" s="88"/>
      <c r="K51" s="94"/>
      <c r="L51" s="88"/>
      <c r="M51" s="94"/>
      <c r="N51" s="88"/>
      <c r="O51" s="91"/>
      <c r="P51" s="91"/>
      <c r="Q51" s="91"/>
      <c r="R51" s="91"/>
      <c r="S51" s="91"/>
      <c r="T51" s="91"/>
    </row>
    <row r="52" spans="5:20" ht="24.75" customHeight="1">
      <c r="E52" s="88"/>
      <c r="F52" s="88"/>
      <c r="G52" s="88"/>
      <c r="H52" s="88"/>
      <c r="I52" s="88"/>
      <c r="J52" s="88"/>
      <c r="K52" s="94"/>
      <c r="L52" s="88"/>
      <c r="M52" s="94"/>
      <c r="N52" s="88"/>
      <c r="O52" s="91"/>
      <c r="P52" s="91"/>
      <c r="Q52" s="91"/>
      <c r="R52" s="91"/>
      <c r="S52" s="91"/>
      <c r="T52" s="91"/>
    </row>
    <row r="53" spans="5:20" ht="24.75" customHeight="1" thickBot="1">
      <c r="E53" s="88"/>
      <c r="F53" s="88"/>
      <c r="G53" s="88"/>
      <c r="H53" s="88"/>
      <c r="I53" s="88"/>
      <c r="J53" s="88"/>
      <c r="K53" s="94"/>
      <c r="L53" s="88"/>
      <c r="M53" s="185" t="s">
        <v>1</v>
      </c>
      <c r="N53" s="185"/>
      <c r="O53" s="102"/>
      <c r="P53" s="101"/>
      <c r="Q53" s="103"/>
      <c r="R53" s="103"/>
      <c r="S53" s="103"/>
      <c r="T53" s="103"/>
    </row>
    <row r="54" spans="5:20" ht="24.75" customHeight="1">
      <c r="E54" s="88"/>
      <c r="F54" s="88"/>
      <c r="G54" s="88"/>
      <c r="H54" s="88"/>
      <c r="I54" s="88"/>
      <c r="J54" s="88"/>
      <c r="K54" s="94"/>
      <c r="L54" s="88"/>
      <c r="M54" s="94"/>
      <c r="N54" s="88"/>
      <c r="O54" s="91"/>
      <c r="P54" s="91"/>
      <c r="Q54" s="91"/>
      <c r="R54" s="91"/>
      <c r="S54" s="91"/>
      <c r="T54" s="91"/>
    </row>
    <row r="55" spans="5:20" ht="24.75" customHeight="1">
      <c r="E55" s="88"/>
      <c r="F55" s="88"/>
      <c r="G55" s="88"/>
      <c r="H55" s="88"/>
      <c r="I55" s="88"/>
      <c r="J55" s="88"/>
      <c r="K55" s="94"/>
      <c r="L55" s="88"/>
      <c r="M55" s="94"/>
      <c r="N55" s="88"/>
      <c r="O55" s="91"/>
      <c r="P55" s="91"/>
      <c r="Q55" s="91"/>
      <c r="R55" s="91"/>
      <c r="S55" s="91"/>
      <c r="T55" s="91"/>
    </row>
    <row r="56" spans="5:20" ht="24.75" customHeight="1">
      <c r="E56" s="88"/>
      <c r="F56" s="88"/>
      <c r="G56" s="88"/>
      <c r="H56" s="88"/>
      <c r="I56" s="88"/>
      <c r="J56" s="88"/>
      <c r="K56" s="94"/>
      <c r="L56" s="88"/>
      <c r="M56" s="94"/>
      <c r="N56" s="88"/>
      <c r="O56" s="91"/>
      <c r="P56" s="91"/>
      <c r="Q56" s="91"/>
      <c r="R56" s="91"/>
      <c r="S56" s="91"/>
      <c r="T56" s="91"/>
    </row>
    <row r="57" spans="5:20" ht="24.75" customHeight="1">
      <c r="E57" s="88"/>
      <c r="F57" s="88"/>
      <c r="G57" s="88"/>
      <c r="H57" s="88"/>
      <c r="I57" s="88"/>
      <c r="J57" s="88"/>
      <c r="K57" s="94"/>
      <c r="L57" s="88"/>
      <c r="M57" s="94"/>
      <c r="N57" s="88"/>
      <c r="O57" s="91"/>
      <c r="P57" s="91"/>
      <c r="Q57" s="91"/>
      <c r="R57" s="91"/>
      <c r="S57" s="91"/>
      <c r="T57" s="91"/>
    </row>
    <row r="58" spans="5:20" ht="24.75" customHeight="1">
      <c r="E58" s="88"/>
      <c r="F58" s="88"/>
      <c r="G58" s="88"/>
      <c r="H58" s="88"/>
      <c r="I58" s="88"/>
      <c r="J58" s="88"/>
      <c r="K58" s="94"/>
      <c r="L58" s="88"/>
      <c r="M58" s="94"/>
      <c r="N58" s="88"/>
      <c r="O58" s="91"/>
      <c r="P58" s="91"/>
      <c r="Q58" s="91"/>
      <c r="R58" s="91"/>
      <c r="S58" s="91"/>
      <c r="T58" s="91"/>
    </row>
    <row r="59" spans="5:20" ht="24.75" customHeight="1">
      <c r="E59" s="88"/>
      <c r="F59" s="88"/>
      <c r="G59" s="88"/>
      <c r="H59" s="88"/>
      <c r="I59" s="88"/>
      <c r="J59" s="88"/>
      <c r="K59" s="94"/>
      <c r="L59" s="88"/>
      <c r="M59" s="94"/>
      <c r="N59" s="88"/>
      <c r="O59" s="91"/>
      <c r="P59" s="91"/>
      <c r="Q59" s="91"/>
      <c r="R59" s="91"/>
      <c r="S59" s="91"/>
      <c r="T59" s="91"/>
    </row>
    <row r="60" spans="5:20" ht="24.75" customHeight="1">
      <c r="E60" s="88"/>
      <c r="F60" s="88"/>
      <c r="G60" s="88"/>
      <c r="H60" s="88"/>
      <c r="I60" s="88"/>
      <c r="J60" s="88"/>
      <c r="K60" s="94"/>
      <c r="L60" s="88"/>
      <c r="M60" s="94"/>
      <c r="N60" s="88"/>
      <c r="O60" s="91"/>
      <c r="P60" s="91"/>
      <c r="Q60" s="91"/>
      <c r="R60" s="91"/>
      <c r="S60" s="91"/>
      <c r="T60" s="91"/>
    </row>
    <row r="61" spans="5:20" ht="24.75" customHeight="1">
      <c r="E61" s="88"/>
      <c r="F61" s="88"/>
      <c r="G61" s="88"/>
      <c r="H61" s="88"/>
      <c r="I61" s="88"/>
      <c r="J61" s="88"/>
      <c r="K61" s="94"/>
      <c r="L61" s="88"/>
      <c r="M61" s="94"/>
      <c r="N61" s="88"/>
      <c r="O61" s="91"/>
      <c r="P61" s="91"/>
      <c r="Q61" s="91"/>
      <c r="R61" s="91"/>
      <c r="S61" s="91"/>
      <c r="T61" s="91"/>
    </row>
    <row r="62" spans="5:20" ht="24.75" customHeight="1">
      <c r="E62" s="88"/>
      <c r="F62" s="88"/>
      <c r="G62" s="88"/>
      <c r="H62" s="88"/>
      <c r="I62" s="88"/>
      <c r="J62" s="88"/>
      <c r="K62" s="94"/>
      <c r="L62" s="88"/>
      <c r="M62" s="94"/>
      <c r="N62" s="88"/>
      <c r="O62" s="91"/>
      <c r="P62" s="91"/>
      <c r="Q62" s="91"/>
      <c r="R62" s="91"/>
      <c r="S62" s="91"/>
      <c r="T62" s="91"/>
    </row>
    <row r="63" spans="5:20" ht="24.75" customHeight="1">
      <c r="E63" s="88"/>
      <c r="F63" s="88"/>
      <c r="G63" s="88"/>
      <c r="H63" s="88"/>
      <c r="I63" s="88"/>
      <c r="J63" s="88"/>
      <c r="K63" s="94"/>
      <c r="L63" s="88"/>
      <c r="M63" s="94"/>
      <c r="N63" s="88"/>
      <c r="O63" s="91"/>
      <c r="P63" s="91"/>
      <c r="Q63" s="91"/>
      <c r="R63" s="91"/>
      <c r="S63" s="91"/>
      <c r="T63" s="91"/>
    </row>
    <row r="64" spans="5:20" ht="24.75" customHeight="1">
      <c r="E64" s="88"/>
      <c r="F64" s="88"/>
      <c r="G64" s="88"/>
      <c r="H64" s="88"/>
      <c r="I64" s="88"/>
      <c r="J64" s="88"/>
      <c r="K64" s="94"/>
      <c r="L64" s="88"/>
      <c r="M64" s="94"/>
      <c r="N64" s="88"/>
      <c r="O64" s="91"/>
      <c r="P64" s="91"/>
      <c r="Q64" s="91"/>
      <c r="R64" s="91"/>
      <c r="S64" s="91"/>
      <c r="T64" s="91"/>
    </row>
    <row r="65" spans="5:20" ht="24.75" customHeight="1">
      <c r="E65" s="88"/>
      <c r="F65" s="88"/>
      <c r="G65" s="88"/>
      <c r="H65" s="88"/>
      <c r="I65" s="88"/>
      <c r="J65" s="88"/>
      <c r="K65" s="94"/>
      <c r="L65" s="88"/>
      <c r="M65" s="94"/>
      <c r="N65" s="88"/>
      <c r="O65" s="91"/>
      <c r="P65" s="91"/>
      <c r="Q65" s="91"/>
      <c r="R65" s="91"/>
      <c r="S65" s="91"/>
      <c r="T65" s="91"/>
    </row>
    <row r="66" spans="5:20" ht="24.75" customHeight="1">
      <c r="E66" s="88"/>
      <c r="F66" s="88"/>
      <c r="G66" s="88"/>
      <c r="H66" s="88"/>
      <c r="I66" s="88"/>
      <c r="J66" s="88"/>
      <c r="K66" s="94"/>
      <c r="L66" s="88"/>
      <c r="M66" s="94"/>
      <c r="N66" s="88"/>
      <c r="O66" s="91"/>
      <c r="P66" s="91"/>
      <c r="Q66" s="91"/>
      <c r="R66" s="91"/>
      <c r="S66" s="91"/>
      <c r="T66" s="91"/>
    </row>
    <row r="67" spans="5:20" ht="24.75" customHeight="1">
      <c r="E67" s="88"/>
      <c r="F67" s="88"/>
      <c r="G67" s="88"/>
      <c r="H67" s="88"/>
      <c r="I67" s="88"/>
      <c r="J67" s="88"/>
      <c r="K67" s="94"/>
      <c r="L67" s="88"/>
      <c r="M67" s="94"/>
      <c r="N67" s="88"/>
      <c r="O67" s="91"/>
      <c r="P67" s="91"/>
      <c r="Q67" s="91"/>
      <c r="R67" s="91"/>
      <c r="S67" s="91"/>
      <c r="T67" s="91"/>
    </row>
    <row r="68" spans="5:20" ht="24.75" customHeight="1">
      <c r="E68" s="88"/>
      <c r="F68" s="88"/>
      <c r="G68" s="88"/>
      <c r="H68" s="88"/>
      <c r="I68" s="88"/>
      <c r="J68" s="88"/>
      <c r="K68" s="94"/>
      <c r="L68" s="88"/>
      <c r="M68" s="94"/>
      <c r="N68" s="88"/>
      <c r="O68" s="91"/>
      <c r="P68" s="91"/>
      <c r="Q68" s="91"/>
      <c r="R68" s="91"/>
      <c r="S68" s="91"/>
      <c r="T68" s="91"/>
    </row>
    <row r="69" spans="5:20" ht="24.75" customHeight="1">
      <c r="E69" s="88"/>
      <c r="F69" s="88"/>
      <c r="G69" s="88"/>
      <c r="H69" s="88"/>
      <c r="I69" s="88"/>
      <c r="J69" s="88"/>
      <c r="K69" s="94"/>
      <c r="L69" s="88"/>
      <c r="M69" s="94"/>
      <c r="N69" s="88"/>
      <c r="O69" s="91"/>
      <c r="P69" s="91"/>
      <c r="Q69" s="91"/>
      <c r="R69" s="91"/>
      <c r="S69" s="91"/>
      <c r="T69" s="91"/>
    </row>
    <row r="70" spans="5:20" ht="24.75" customHeight="1">
      <c r="E70" s="88"/>
      <c r="F70" s="88"/>
      <c r="G70" s="88"/>
      <c r="H70" s="88"/>
      <c r="I70" s="88"/>
      <c r="J70" s="88"/>
      <c r="K70" s="94"/>
      <c r="L70" s="88"/>
      <c r="M70" s="94"/>
      <c r="N70" s="88"/>
      <c r="O70" s="91"/>
      <c r="P70" s="91"/>
      <c r="Q70" s="91"/>
      <c r="R70" s="91"/>
      <c r="S70" s="91"/>
      <c r="T70" s="91"/>
    </row>
    <row r="71" spans="5:20" ht="24.75" customHeight="1">
      <c r="E71" s="88"/>
      <c r="F71" s="88"/>
      <c r="G71" s="88"/>
      <c r="H71" s="88"/>
      <c r="I71" s="88"/>
      <c r="J71" s="88"/>
      <c r="K71" s="94"/>
      <c r="L71" s="88"/>
      <c r="M71" s="94"/>
      <c r="N71" s="88"/>
      <c r="O71" s="91"/>
      <c r="P71" s="91"/>
      <c r="Q71" s="91"/>
      <c r="R71" s="91"/>
      <c r="S71" s="91"/>
      <c r="T71" s="91"/>
    </row>
    <row r="72" spans="5:20" ht="24.75" customHeight="1">
      <c r="E72" s="88"/>
      <c r="F72" s="88"/>
      <c r="G72" s="88"/>
      <c r="H72" s="88"/>
      <c r="I72" s="88"/>
      <c r="J72" s="88"/>
      <c r="K72" s="94"/>
      <c r="L72" s="88"/>
      <c r="M72" s="94"/>
      <c r="N72" s="88"/>
      <c r="O72" s="91"/>
      <c r="P72" s="91"/>
      <c r="Q72" s="91"/>
      <c r="R72" s="91"/>
      <c r="S72" s="91"/>
      <c r="T72" s="91"/>
    </row>
    <row r="73" spans="5:20" ht="24.75" customHeight="1">
      <c r="E73" s="88"/>
      <c r="F73" s="88"/>
      <c r="G73" s="88"/>
      <c r="H73" s="88"/>
      <c r="I73" s="88"/>
      <c r="J73" s="88"/>
      <c r="K73" s="94"/>
      <c r="L73" s="88"/>
      <c r="M73" s="94"/>
      <c r="N73" s="88"/>
      <c r="O73" s="91"/>
      <c r="P73" s="91"/>
      <c r="Q73" s="91"/>
      <c r="R73" s="91"/>
      <c r="S73" s="91"/>
      <c r="T73" s="91"/>
    </row>
    <row r="74" spans="5:20" ht="24.75" customHeight="1">
      <c r="E74" s="88"/>
      <c r="F74" s="88"/>
      <c r="G74" s="88"/>
      <c r="H74" s="88"/>
      <c r="I74" s="88"/>
      <c r="J74" s="88"/>
      <c r="K74" s="94"/>
      <c r="L74" s="88"/>
      <c r="M74" s="94"/>
      <c r="N74" s="88"/>
      <c r="O74" s="91"/>
      <c r="P74" s="91"/>
      <c r="Q74" s="91"/>
      <c r="R74" s="91"/>
      <c r="S74" s="91"/>
      <c r="T74" s="91"/>
    </row>
    <row r="75" spans="5:20" ht="24.75" customHeight="1">
      <c r="E75" s="88"/>
      <c r="F75" s="88"/>
      <c r="G75" s="88"/>
      <c r="H75" s="88"/>
      <c r="I75" s="88"/>
      <c r="J75" s="88"/>
      <c r="K75" s="94"/>
      <c r="L75" s="88"/>
      <c r="M75" s="94"/>
      <c r="N75" s="88"/>
      <c r="O75" s="91"/>
      <c r="P75" s="91"/>
      <c r="Q75" s="91"/>
      <c r="R75" s="91"/>
      <c r="S75" s="91"/>
      <c r="T75" s="91"/>
    </row>
    <row r="76" spans="5:20" ht="24.75" customHeight="1">
      <c r="E76" s="88"/>
      <c r="F76" s="88"/>
      <c r="G76" s="88"/>
      <c r="H76" s="88"/>
      <c r="I76" s="88"/>
      <c r="J76" s="88"/>
      <c r="K76" s="94"/>
      <c r="L76" s="88"/>
      <c r="M76" s="94"/>
      <c r="N76" s="88"/>
      <c r="O76" s="91"/>
      <c r="P76" s="91"/>
      <c r="Q76" s="91"/>
      <c r="R76" s="91"/>
      <c r="S76" s="91"/>
      <c r="T76" s="91"/>
    </row>
    <row r="77" spans="5:20" ht="24.75" customHeight="1">
      <c r="E77" s="88"/>
      <c r="F77" s="88"/>
      <c r="G77" s="88"/>
      <c r="H77" s="88"/>
      <c r="I77" s="88"/>
      <c r="J77" s="88"/>
      <c r="K77" s="94"/>
      <c r="L77" s="88"/>
      <c r="M77" s="94"/>
      <c r="N77" s="88"/>
      <c r="O77" s="91"/>
      <c r="P77" s="91"/>
      <c r="Q77" s="91"/>
      <c r="R77" s="91"/>
      <c r="S77" s="91"/>
      <c r="T77" s="91"/>
    </row>
    <row r="78" spans="5:20" ht="24.75" customHeight="1">
      <c r="E78" s="88"/>
      <c r="F78" s="88"/>
      <c r="G78" s="88"/>
      <c r="H78" s="88"/>
      <c r="I78" s="88"/>
      <c r="J78" s="88"/>
      <c r="K78" s="94"/>
      <c r="L78" s="88"/>
      <c r="M78" s="94"/>
      <c r="N78" s="88"/>
      <c r="O78" s="91"/>
      <c r="P78" s="91"/>
      <c r="Q78" s="91"/>
      <c r="R78" s="91"/>
      <c r="S78" s="91"/>
      <c r="T78" s="91"/>
    </row>
    <row r="79" spans="5:20" ht="24.75" customHeight="1">
      <c r="E79" s="88"/>
      <c r="F79" s="88"/>
      <c r="G79" s="88"/>
      <c r="H79" s="88"/>
      <c r="I79" s="88"/>
      <c r="J79" s="88"/>
      <c r="K79" s="94"/>
      <c r="L79" s="88"/>
      <c r="M79" s="94"/>
      <c r="N79" s="88"/>
      <c r="O79" s="91"/>
      <c r="P79" s="91"/>
      <c r="Q79" s="91"/>
      <c r="R79" s="91"/>
      <c r="S79" s="91"/>
      <c r="T79" s="91"/>
    </row>
    <row r="80" spans="5:20" ht="24.75" customHeight="1">
      <c r="E80" s="88"/>
      <c r="F80" s="88"/>
      <c r="G80" s="88"/>
      <c r="H80" s="88"/>
      <c r="I80" s="88"/>
      <c r="J80" s="88"/>
      <c r="K80" s="94"/>
      <c r="L80" s="88"/>
      <c r="M80" s="94"/>
      <c r="N80" s="88"/>
      <c r="O80" s="91"/>
      <c r="P80" s="91"/>
      <c r="Q80" s="91"/>
      <c r="R80" s="91"/>
      <c r="S80" s="91"/>
      <c r="T80" s="91"/>
    </row>
    <row r="81" spans="5:20" ht="24.75" customHeight="1">
      <c r="E81" s="88"/>
      <c r="F81" s="88"/>
      <c r="G81" s="88"/>
      <c r="H81" s="88"/>
      <c r="I81" s="88"/>
      <c r="J81" s="88"/>
      <c r="K81" s="94"/>
      <c r="L81" s="88"/>
      <c r="M81" s="94"/>
      <c r="N81" s="88"/>
      <c r="O81" s="91"/>
      <c r="P81" s="91"/>
      <c r="Q81" s="91"/>
      <c r="R81" s="91"/>
      <c r="S81" s="91"/>
      <c r="T81" s="91"/>
    </row>
    <row r="82" spans="5:20" ht="24.75" customHeight="1">
      <c r="E82" s="88"/>
      <c r="F82" s="88"/>
      <c r="G82" s="88"/>
      <c r="H82" s="88"/>
      <c r="I82" s="88"/>
      <c r="J82" s="88"/>
      <c r="K82" s="94"/>
      <c r="L82" s="88"/>
      <c r="M82" s="94"/>
      <c r="N82" s="88"/>
      <c r="O82" s="91"/>
      <c r="P82" s="91"/>
      <c r="Q82" s="91"/>
      <c r="R82" s="91"/>
      <c r="S82" s="91"/>
      <c r="T82" s="91"/>
    </row>
    <row r="83" spans="5:20" ht="24.75" customHeight="1">
      <c r="E83" s="88"/>
      <c r="F83" s="88"/>
      <c r="G83" s="88"/>
      <c r="H83" s="88"/>
      <c r="I83" s="88"/>
      <c r="J83" s="88"/>
      <c r="K83" s="94"/>
      <c r="L83" s="88"/>
      <c r="M83" s="94"/>
      <c r="N83" s="88"/>
      <c r="O83" s="91"/>
      <c r="P83" s="91"/>
      <c r="Q83" s="91"/>
      <c r="R83" s="91"/>
      <c r="S83" s="91"/>
      <c r="T83" s="91"/>
    </row>
    <row r="84" spans="5:20" ht="24.75" customHeight="1">
      <c r="E84" s="88"/>
      <c r="F84" s="88"/>
      <c r="G84" s="88"/>
      <c r="H84" s="88"/>
      <c r="I84" s="88"/>
      <c r="J84" s="88"/>
      <c r="K84" s="94"/>
      <c r="L84" s="88"/>
      <c r="M84" s="94"/>
      <c r="N84" s="88"/>
      <c r="O84" s="91"/>
      <c r="P84" s="91"/>
      <c r="Q84" s="91"/>
      <c r="R84" s="91"/>
      <c r="S84" s="91"/>
      <c r="T84" s="91"/>
    </row>
    <row r="85" spans="5:20" ht="24.75" customHeight="1">
      <c r="E85" s="88"/>
      <c r="F85" s="88"/>
      <c r="G85" s="88"/>
      <c r="H85" s="88"/>
      <c r="I85" s="88"/>
      <c r="J85" s="88"/>
      <c r="K85" s="94"/>
      <c r="L85" s="88"/>
      <c r="M85" s="94"/>
      <c r="N85" s="88"/>
      <c r="O85" s="91"/>
      <c r="P85" s="91"/>
      <c r="Q85" s="91"/>
      <c r="R85" s="91"/>
      <c r="S85" s="91"/>
      <c r="T85" s="91"/>
    </row>
    <row r="86" spans="5:20" ht="24.75" customHeight="1">
      <c r="E86" s="88"/>
      <c r="F86" s="88"/>
      <c r="G86" s="88"/>
      <c r="H86" s="88"/>
      <c r="I86" s="88"/>
      <c r="J86" s="88"/>
      <c r="K86" s="94"/>
      <c r="L86" s="88"/>
      <c r="M86" s="94"/>
      <c r="N86" s="88"/>
      <c r="O86" s="91"/>
      <c r="P86" s="91"/>
      <c r="Q86" s="91"/>
      <c r="R86" s="91"/>
      <c r="S86" s="91"/>
      <c r="T86" s="91"/>
    </row>
    <row r="87" spans="5:20" ht="24.75" customHeight="1">
      <c r="E87" s="88"/>
      <c r="F87" s="88"/>
      <c r="G87" s="88"/>
      <c r="H87" s="88"/>
      <c r="I87" s="88"/>
      <c r="J87" s="88"/>
      <c r="K87" s="94"/>
      <c r="L87" s="88"/>
      <c r="M87" s="94"/>
      <c r="N87" s="88"/>
      <c r="O87" s="91"/>
      <c r="P87" s="91"/>
      <c r="Q87" s="91"/>
      <c r="R87" s="91"/>
      <c r="S87" s="91"/>
      <c r="T87" s="91"/>
    </row>
    <row r="88" spans="5:20" ht="24.75" customHeight="1">
      <c r="E88" s="88"/>
      <c r="F88" s="88"/>
      <c r="G88" s="88"/>
      <c r="H88" s="88"/>
      <c r="I88" s="88"/>
      <c r="J88" s="88"/>
      <c r="K88" s="94"/>
      <c r="L88" s="88"/>
      <c r="M88" s="94"/>
      <c r="N88" s="88"/>
      <c r="O88" s="91"/>
      <c r="P88" s="91"/>
      <c r="Q88" s="91"/>
      <c r="R88" s="91"/>
      <c r="S88" s="91"/>
      <c r="T88" s="91"/>
    </row>
    <row r="89" spans="5:20" ht="24.75" customHeight="1">
      <c r="E89" s="88"/>
      <c r="F89" s="88"/>
      <c r="G89" s="88"/>
      <c r="H89" s="88"/>
      <c r="I89" s="88"/>
      <c r="J89" s="88"/>
      <c r="K89" s="94"/>
      <c r="L89" s="88"/>
      <c r="M89" s="94"/>
      <c r="N89" s="88"/>
      <c r="O89" s="91"/>
      <c r="P89" s="91"/>
      <c r="Q89" s="91"/>
      <c r="R89" s="91"/>
      <c r="S89" s="91"/>
      <c r="T89" s="91"/>
    </row>
    <row r="90" spans="5:20" ht="24.75" customHeight="1">
      <c r="E90" s="88"/>
      <c r="F90" s="88"/>
      <c r="G90" s="88"/>
      <c r="H90" s="88"/>
      <c r="I90" s="88"/>
      <c r="J90" s="88"/>
      <c r="K90" s="94"/>
      <c r="L90" s="88"/>
      <c r="M90" s="94"/>
      <c r="N90" s="88"/>
      <c r="O90" s="91"/>
      <c r="P90" s="91"/>
      <c r="Q90" s="91"/>
      <c r="R90" s="91"/>
      <c r="S90" s="91"/>
      <c r="T90" s="91"/>
    </row>
    <row r="91" spans="5:20" ht="24.75" customHeight="1">
      <c r="E91" s="88"/>
      <c r="F91" s="88"/>
      <c r="G91" s="88"/>
      <c r="H91" s="88"/>
      <c r="I91" s="88"/>
      <c r="J91" s="88"/>
      <c r="K91" s="94"/>
      <c r="L91" s="88"/>
      <c r="M91" s="94"/>
      <c r="N91" s="88"/>
      <c r="O91" s="91"/>
      <c r="P91" s="91"/>
      <c r="Q91" s="91"/>
      <c r="R91" s="91"/>
      <c r="S91" s="91"/>
      <c r="T91" s="91"/>
    </row>
    <row r="92" spans="5:20" ht="24.75" customHeight="1">
      <c r="E92" s="88"/>
      <c r="F92" s="88"/>
      <c r="G92" s="88"/>
      <c r="H92" s="88"/>
      <c r="I92" s="88"/>
      <c r="J92" s="88"/>
      <c r="K92" s="94"/>
      <c r="L92" s="88"/>
      <c r="M92" s="94"/>
      <c r="N92" s="88"/>
      <c r="O92" s="91"/>
      <c r="P92" s="91"/>
      <c r="Q92" s="91"/>
      <c r="R92" s="91"/>
      <c r="S92" s="91"/>
      <c r="T92" s="91"/>
    </row>
    <row r="93" spans="5:20" ht="24.75" customHeight="1">
      <c r="E93" s="88"/>
      <c r="F93" s="88"/>
      <c r="G93" s="88"/>
      <c r="H93" s="88"/>
      <c r="I93" s="88"/>
      <c r="J93" s="88"/>
      <c r="K93" s="94"/>
      <c r="L93" s="88"/>
      <c r="M93" s="94"/>
      <c r="N93" s="88"/>
      <c r="O93" s="91"/>
      <c r="P93" s="91"/>
      <c r="Q93" s="91"/>
      <c r="R93" s="91"/>
      <c r="S93" s="91"/>
      <c r="T93" s="91"/>
    </row>
    <row r="94" spans="5:20" ht="24.75" customHeight="1">
      <c r="E94" s="88"/>
      <c r="F94" s="88"/>
      <c r="G94" s="88"/>
      <c r="H94" s="88"/>
      <c r="I94" s="88"/>
      <c r="J94" s="88"/>
      <c r="K94" s="94"/>
      <c r="L94" s="88"/>
      <c r="M94" s="94"/>
      <c r="N94" s="88"/>
      <c r="O94" s="91"/>
      <c r="P94" s="91"/>
      <c r="Q94" s="91"/>
      <c r="R94" s="91"/>
      <c r="S94" s="91"/>
      <c r="T94" s="91"/>
    </row>
    <row r="95" spans="5:20" ht="24.75" customHeight="1">
      <c r="E95" s="88"/>
      <c r="F95" s="88"/>
      <c r="G95" s="88"/>
      <c r="H95" s="88"/>
      <c r="I95" s="88"/>
      <c r="J95" s="88"/>
      <c r="K95" s="94"/>
      <c r="L95" s="88"/>
      <c r="M95" s="94"/>
      <c r="N95" s="88"/>
      <c r="O95" s="91"/>
      <c r="P95" s="91"/>
      <c r="Q95" s="91"/>
      <c r="R95" s="91"/>
      <c r="S95" s="91"/>
      <c r="T95" s="91"/>
    </row>
    <row r="96" spans="5:20" ht="24.75" customHeight="1">
      <c r="E96" s="88"/>
      <c r="F96" s="88"/>
      <c r="G96" s="88"/>
      <c r="H96" s="88"/>
      <c r="I96" s="88"/>
      <c r="J96" s="88"/>
      <c r="K96" s="94"/>
      <c r="L96" s="88"/>
      <c r="M96" s="94"/>
      <c r="N96" s="88"/>
      <c r="O96" s="91"/>
      <c r="P96" s="91"/>
      <c r="Q96" s="91"/>
      <c r="R96" s="91"/>
      <c r="S96" s="91"/>
      <c r="T96" s="91"/>
    </row>
    <row r="97" spans="5:20" ht="24.75" customHeight="1">
      <c r="E97" s="88"/>
      <c r="F97" s="88"/>
      <c r="G97" s="88"/>
      <c r="H97" s="88"/>
      <c r="I97" s="88"/>
      <c r="J97" s="88"/>
      <c r="K97" s="94"/>
      <c r="L97" s="88"/>
      <c r="M97" s="94"/>
      <c r="N97" s="88"/>
      <c r="O97" s="91"/>
      <c r="P97" s="91"/>
      <c r="Q97" s="91"/>
      <c r="R97" s="91"/>
      <c r="S97" s="91"/>
      <c r="T97" s="91"/>
    </row>
    <row r="98" spans="5:20" ht="24.75" customHeight="1">
      <c r="E98" s="88"/>
      <c r="F98" s="88"/>
      <c r="G98" s="88"/>
      <c r="H98" s="88"/>
      <c r="I98" s="88"/>
      <c r="J98" s="88"/>
      <c r="K98" s="94"/>
      <c r="L98" s="88"/>
      <c r="M98" s="94"/>
      <c r="N98" s="88"/>
      <c r="O98" s="91"/>
      <c r="P98" s="91"/>
      <c r="Q98" s="91"/>
      <c r="R98" s="91"/>
      <c r="S98" s="91"/>
      <c r="T98" s="91"/>
    </row>
    <row r="99" spans="5:20" ht="24.75" customHeight="1">
      <c r="E99" s="88"/>
      <c r="F99" s="88"/>
      <c r="G99" s="88"/>
      <c r="H99" s="88"/>
      <c r="I99" s="88"/>
      <c r="J99" s="88"/>
      <c r="K99" s="94"/>
      <c r="L99" s="88"/>
      <c r="M99" s="94"/>
      <c r="N99" s="88"/>
      <c r="O99" s="91"/>
      <c r="P99" s="91"/>
      <c r="Q99" s="91"/>
      <c r="R99" s="91"/>
      <c r="S99" s="91"/>
      <c r="T99" s="91"/>
    </row>
    <row r="100" spans="5:20" ht="24.75" customHeight="1">
      <c r="E100" s="88"/>
      <c r="F100" s="88"/>
      <c r="G100" s="88"/>
      <c r="H100" s="88"/>
      <c r="I100" s="88"/>
      <c r="J100" s="88"/>
      <c r="K100" s="94"/>
      <c r="L100" s="88"/>
      <c r="M100" s="94"/>
      <c r="N100" s="88"/>
      <c r="O100" s="91"/>
      <c r="P100" s="91"/>
      <c r="Q100" s="91"/>
      <c r="R100" s="91"/>
      <c r="S100" s="91"/>
      <c r="T100" s="91"/>
    </row>
    <row r="101" spans="5:20" ht="24.75" customHeight="1">
      <c r="E101" s="88"/>
      <c r="F101" s="88"/>
      <c r="G101" s="88"/>
      <c r="H101" s="88"/>
      <c r="I101" s="88"/>
      <c r="J101" s="88"/>
      <c r="K101" s="94"/>
      <c r="L101" s="88"/>
      <c r="M101" s="94"/>
      <c r="N101" s="88"/>
      <c r="O101" s="91"/>
      <c r="P101" s="91"/>
      <c r="Q101" s="91"/>
      <c r="R101" s="91"/>
      <c r="S101" s="91"/>
      <c r="T101" s="91"/>
    </row>
    <row r="102" spans="5:20" ht="24.75" customHeight="1">
      <c r="E102" s="88"/>
      <c r="F102" s="88"/>
      <c r="G102" s="88"/>
      <c r="H102" s="88"/>
      <c r="I102" s="88"/>
      <c r="J102" s="88"/>
      <c r="K102" s="94"/>
      <c r="L102" s="88"/>
      <c r="M102" s="94"/>
      <c r="N102" s="88"/>
      <c r="O102" s="91"/>
      <c r="P102" s="91"/>
      <c r="Q102" s="91"/>
      <c r="R102" s="91"/>
      <c r="S102" s="91"/>
      <c r="T102" s="91"/>
    </row>
    <row r="103" spans="5:20" ht="24.75" customHeight="1">
      <c r="E103" s="88"/>
      <c r="F103" s="88"/>
      <c r="G103" s="88"/>
      <c r="H103" s="88"/>
      <c r="I103" s="88"/>
      <c r="J103" s="88"/>
      <c r="K103" s="94"/>
      <c r="L103" s="88"/>
      <c r="M103" s="94"/>
      <c r="N103" s="88"/>
      <c r="O103" s="91"/>
      <c r="P103" s="91"/>
      <c r="Q103" s="91"/>
      <c r="R103" s="91"/>
      <c r="S103" s="91"/>
      <c r="T103" s="91"/>
    </row>
    <row r="104" spans="5:20" ht="24.75" customHeight="1">
      <c r="E104" s="88"/>
      <c r="F104" s="88"/>
      <c r="G104" s="88"/>
      <c r="H104" s="88"/>
      <c r="I104" s="88"/>
      <c r="J104" s="88"/>
      <c r="K104" s="94"/>
      <c r="L104" s="88"/>
      <c r="M104" s="94"/>
      <c r="N104" s="88"/>
      <c r="O104" s="91"/>
      <c r="P104" s="91"/>
      <c r="Q104" s="91"/>
      <c r="R104" s="91"/>
      <c r="S104" s="91"/>
      <c r="T104" s="91"/>
    </row>
  </sheetData>
  <sheetProtection password="E177" sheet="1" objects="1" scenarios="1"/>
  <mergeCells count="31">
    <mergeCell ref="A1:D1"/>
    <mergeCell ref="E1:T1"/>
    <mergeCell ref="A2:B2"/>
    <mergeCell ref="E2:T2"/>
    <mergeCell ref="E3:T3"/>
    <mergeCell ref="F4:H4"/>
    <mergeCell ref="I4:T4"/>
    <mergeCell ref="F8:L8"/>
    <mergeCell ref="M8:T8"/>
    <mergeCell ref="E12:T12"/>
    <mergeCell ref="F13:H13"/>
    <mergeCell ref="I13:T13"/>
    <mergeCell ref="F17:T17"/>
    <mergeCell ref="F21:G21"/>
    <mergeCell ref="H21:T21"/>
    <mergeCell ref="G22:H22"/>
    <mergeCell ref="J22:K22"/>
    <mergeCell ref="E26:T26"/>
    <mergeCell ref="E27:T27"/>
    <mergeCell ref="E28:T28"/>
    <mergeCell ref="F29:H29"/>
    <mergeCell ref="I29:T29"/>
    <mergeCell ref="F33:L33"/>
    <mergeCell ref="M33:T33"/>
    <mergeCell ref="E37:T37"/>
    <mergeCell ref="F38:H38"/>
    <mergeCell ref="I38:T38"/>
    <mergeCell ref="F42:T42"/>
    <mergeCell ref="F46:G46"/>
    <mergeCell ref="H46:T46"/>
    <mergeCell ref="M53:N53"/>
  </mergeCells>
  <hyperlinks>
    <hyperlink ref="V1" location="算数小テスト一覧!A1" display="→算数小テスト一覧に戻る"/>
  </hyperlinks>
  <printOptions/>
  <pageMargins left="0.3937007874015748" right="0.3937007874015748" top="0.5905511811023623" bottom="0.5905511811023623" header="0.11811023622047245" footer="0.11811023622047245"/>
  <pageSetup horizontalDpi="600" verticalDpi="600" orientation="portrait" paperSize="13" r:id="rId1"/>
  <rowBreaks count="1" manualBreakCount="1">
    <brk id="25" min="4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="75" zoomScaleNormal="75" workbookViewId="0" topLeftCell="A1">
      <selection activeCell="M1" sqref="M1"/>
    </sheetView>
  </sheetViews>
  <sheetFormatPr defaultColWidth="9.00390625" defaultRowHeight="25.5" customHeight="1"/>
  <cols>
    <col min="1" max="3" width="5.125" style="12" customWidth="1"/>
    <col min="4" max="4" width="9.00390625" style="14" customWidth="1"/>
    <col min="5" max="5" width="6.25390625" style="13" customWidth="1"/>
    <col min="6" max="6" width="5.00390625" style="13" customWidth="1"/>
    <col min="7" max="7" width="6.25390625" style="13" customWidth="1"/>
    <col min="8" max="8" width="5.00390625" style="13" customWidth="1"/>
    <col min="9" max="9" width="18.00390625" style="13" customWidth="1"/>
    <col min="10" max="10" width="9.125" style="12" customWidth="1"/>
    <col min="11" max="12" width="9.00390625" style="12" customWidth="1"/>
    <col min="13" max="13" width="27.00390625" style="12" customWidth="1"/>
    <col min="14" max="16384" width="9.00390625" style="12" customWidth="1"/>
  </cols>
  <sheetData>
    <row r="1" spans="1:13" ht="25.5" customHeight="1">
      <c r="A1" s="146" t="s">
        <v>33</v>
      </c>
      <c r="B1" s="146"/>
      <c r="C1" s="147"/>
      <c r="D1" s="150" t="s">
        <v>115</v>
      </c>
      <c r="E1" s="151"/>
      <c r="F1" s="151"/>
      <c r="G1" s="151"/>
      <c r="H1" s="151"/>
      <c r="I1" s="151"/>
      <c r="J1" s="151"/>
      <c r="K1" s="151"/>
      <c r="M1" s="106" t="s">
        <v>313</v>
      </c>
    </row>
    <row r="2" spans="1:11" ht="25.5" customHeight="1">
      <c r="A2" s="20" t="s">
        <v>70</v>
      </c>
      <c r="B2" s="20" t="s">
        <v>35</v>
      </c>
      <c r="C2" s="20"/>
      <c r="D2" s="148" t="s">
        <v>4</v>
      </c>
      <c r="E2" s="149"/>
      <c r="F2" s="149"/>
      <c r="G2" s="149"/>
      <c r="H2" s="149"/>
      <c r="I2" s="149"/>
      <c r="J2" s="149"/>
      <c r="K2" s="149"/>
    </row>
    <row r="3" spans="1:9" ht="25.5" customHeight="1">
      <c r="A3" s="21">
        <f>RANDBETWEEN(1,99999)</f>
        <v>70485</v>
      </c>
      <c r="B3" s="21">
        <f>RANDBETWEEN(1,99999)</f>
        <v>26979</v>
      </c>
      <c r="C3" s="21"/>
      <c r="D3" s="15" t="s">
        <v>65</v>
      </c>
      <c r="E3" s="16">
        <f aca="true" t="shared" si="0" ref="E3:E22">IF(A3&lt;B3,B3,A3)</f>
        <v>70485</v>
      </c>
      <c r="F3" s="13" t="s">
        <v>114</v>
      </c>
      <c r="G3" s="16">
        <f aca="true" t="shared" si="1" ref="G3:G22">IF(A3&gt;B3,B3,A3)</f>
        <v>26979</v>
      </c>
      <c r="H3" s="13" t="s">
        <v>67</v>
      </c>
      <c r="I3" s="17"/>
    </row>
    <row r="4" spans="1:9" ht="25.5" customHeight="1">
      <c r="A4" s="21">
        <f>RANDBETWEEN(1,99999)</f>
        <v>32716</v>
      </c>
      <c r="B4" s="21">
        <f>RANDBETWEEN(1,99999)</f>
        <v>18254</v>
      </c>
      <c r="C4" s="21"/>
      <c r="D4" s="15" t="s">
        <v>10</v>
      </c>
      <c r="E4" s="16">
        <f t="shared" si="0"/>
        <v>32716</v>
      </c>
      <c r="F4" s="13" t="s">
        <v>114</v>
      </c>
      <c r="G4" s="16">
        <f t="shared" si="1"/>
        <v>18254</v>
      </c>
      <c r="H4" s="13" t="s">
        <v>67</v>
      </c>
      <c r="I4" s="17"/>
    </row>
    <row r="5" spans="1:9" ht="25.5" customHeight="1">
      <c r="A5" s="21">
        <f>RANDBETWEEN(1,99999)</f>
        <v>77893</v>
      </c>
      <c r="B5" s="21">
        <f>RANDBETWEEN(1,99999)</f>
        <v>24719</v>
      </c>
      <c r="C5" s="21"/>
      <c r="D5" s="15" t="s">
        <v>11</v>
      </c>
      <c r="E5" s="16">
        <f t="shared" si="0"/>
        <v>77893</v>
      </c>
      <c r="F5" s="13" t="s">
        <v>114</v>
      </c>
      <c r="G5" s="16">
        <f t="shared" si="1"/>
        <v>24719</v>
      </c>
      <c r="H5" s="13" t="s">
        <v>67</v>
      </c>
      <c r="I5" s="17"/>
    </row>
    <row r="6" spans="1:9" ht="25.5" customHeight="1">
      <c r="A6" s="21">
        <f>RANDBETWEEN(1,99999)</f>
        <v>96550</v>
      </c>
      <c r="B6" s="21">
        <f>RANDBETWEEN(1,99999)</f>
        <v>98156</v>
      </c>
      <c r="C6" s="21"/>
      <c r="D6" s="15" t="s">
        <v>12</v>
      </c>
      <c r="E6" s="16">
        <f t="shared" si="0"/>
        <v>98156</v>
      </c>
      <c r="F6" s="13" t="s">
        <v>114</v>
      </c>
      <c r="G6" s="16">
        <f t="shared" si="1"/>
        <v>96550</v>
      </c>
      <c r="H6" s="13" t="s">
        <v>67</v>
      </c>
      <c r="I6" s="17"/>
    </row>
    <row r="7" spans="1:9" ht="25.5" customHeight="1">
      <c r="A7" s="21">
        <f>RANDBETWEEN(1,99999)</f>
        <v>53953</v>
      </c>
      <c r="B7" s="21">
        <f>RANDBETWEEN(1,99999)</f>
        <v>95892</v>
      </c>
      <c r="C7" s="21"/>
      <c r="D7" s="15" t="s">
        <v>13</v>
      </c>
      <c r="E7" s="16">
        <f t="shared" si="0"/>
        <v>95892</v>
      </c>
      <c r="F7" s="13" t="s">
        <v>114</v>
      </c>
      <c r="G7" s="16">
        <f t="shared" si="1"/>
        <v>53953</v>
      </c>
      <c r="H7" s="13" t="s">
        <v>67</v>
      </c>
      <c r="I7" s="17"/>
    </row>
    <row r="8" spans="1:9" ht="25.5" customHeight="1">
      <c r="A8" s="21">
        <f>RANDBETWEEN(1,99999)</f>
        <v>68350</v>
      </c>
      <c r="B8" s="21">
        <f>RANDBETWEEN(1,99999)</f>
        <v>55144</v>
      </c>
      <c r="C8" s="21"/>
      <c r="D8" s="15" t="s">
        <v>14</v>
      </c>
      <c r="E8" s="16">
        <f t="shared" si="0"/>
        <v>68350</v>
      </c>
      <c r="F8" s="13" t="s">
        <v>114</v>
      </c>
      <c r="G8" s="16">
        <f t="shared" si="1"/>
        <v>55144</v>
      </c>
      <c r="H8" s="13" t="s">
        <v>67</v>
      </c>
      <c r="I8" s="17"/>
    </row>
    <row r="9" spans="1:9" ht="25.5" customHeight="1">
      <c r="A9" s="21">
        <f>RANDBETWEEN(1,99999)</f>
        <v>52945</v>
      </c>
      <c r="B9" s="21">
        <f>RANDBETWEEN(1,99999)</f>
        <v>71468</v>
      </c>
      <c r="C9" s="21"/>
      <c r="D9" s="15" t="s">
        <v>15</v>
      </c>
      <c r="E9" s="16">
        <f t="shared" si="0"/>
        <v>71468</v>
      </c>
      <c r="F9" s="13" t="s">
        <v>114</v>
      </c>
      <c r="G9" s="16">
        <f t="shared" si="1"/>
        <v>52945</v>
      </c>
      <c r="H9" s="13" t="s">
        <v>67</v>
      </c>
      <c r="I9" s="17"/>
    </row>
    <row r="10" spans="1:9" ht="25.5" customHeight="1">
      <c r="A10" s="21">
        <f>RANDBETWEEN(1,99999)</f>
        <v>38197</v>
      </c>
      <c r="B10" s="21">
        <f>RANDBETWEEN(1,99999)</f>
        <v>62043</v>
      </c>
      <c r="C10" s="21"/>
      <c r="D10" s="15" t="s">
        <v>16</v>
      </c>
      <c r="E10" s="16">
        <f t="shared" si="0"/>
        <v>62043</v>
      </c>
      <c r="F10" s="13" t="s">
        <v>114</v>
      </c>
      <c r="G10" s="16">
        <f t="shared" si="1"/>
        <v>38197</v>
      </c>
      <c r="H10" s="13" t="s">
        <v>67</v>
      </c>
      <c r="I10" s="17"/>
    </row>
    <row r="11" spans="1:9" ht="25.5" customHeight="1">
      <c r="A11" s="21">
        <f>RANDBETWEEN(1,99999)</f>
        <v>92018</v>
      </c>
      <c r="B11" s="21">
        <f>RANDBETWEEN(1,99999)</f>
        <v>10317</v>
      </c>
      <c r="C11" s="21"/>
      <c r="D11" s="15" t="s">
        <v>17</v>
      </c>
      <c r="E11" s="16">
        <f t="shared" si="0"/>
        <v>92018</v>
      </c>
      <c r="F11" s="13" t="s">
        <v>114</v>
      </c>
      <c r="G11" s="16">
        <f t="shared" si="1"/>
        <v>10317</v>
      </c>
      <c r="H11" s="13" t="s">
        <v>67</v>
      </c>
      <c r="I11" s="17"/>
    </row>
    <row r="12" spans="1:9" ht="25.5" customHeight="1">
      <c r="A12" s="21">
        <f>RANDBETWEEN(1,99999)</f>
        <v>35061</v>
      </c>
      <c r="B12" s="21">
        <f>RANDBETWEEN(1,99999)</f>
        <v>92949</v>
      </c>
      <c r="C12" s="21"/>
      <c r="D12" s="15" t="s">
        <v>18</v>
      </c>
      <c r="E12" s="16">
        <f t="shared" si="0"/>
        <v>92949</v>
      </c>
      <c r="F12" s="13" t="s">
        <v>114</v>
      </c>
      <c r="G12" s="16">
        <f t="shared" si="1"/>
        <v>35061</v>
      </c>
      <c r="H12" s="13" t="s">
        <v>67</v>
      </c>
      <c r="I12" s="17"/>
    </row>
    <row r="13" spans="1:9" ht="25.5" customHeight="1">
      <c r="A13" s="21">
        <f>RANDBETWEEN(1,99999)</f>
        <v>65868</v>
      </c>
      <c r="B13" s="21">
        <f>RANDBETWEEN(1,99999)</f>
        <v>69742</v>
      </c>
      <c r="C13" s="21"/>
      <c r="D13" s="15" t="s">
        <v>19</v>
      </c>
      <c r="E13" s="16">
        <f t="shared" si="0"/>
        <v>69742</v>
      </c>
      <c r="F13" s="13" t="s">
        <v>114</v>
      </c>
      <c r="G13" s="16">
        <f t="shared" si="1"/>
        <v>65868</v>
      </c>
      <c r="H13" s="13" t="s">
        <v>67</v>
      </c>
      <c r="I13" s="17"/>
    </row>
    <row r="14" spans="1:9" ht="25.5" customHeight="1">
      <c r="A14" s="21">
        <f>RANDBETWEEN(1,99999)</f>
        <v>70970</v>
      </c>
      <c r="B14" s="21">
        <f>RANDBETWEEN(1,99999)</f>
        <v>9065</v>
      </c>
      <c r="C14" s="21"/>
      <c r="D14" s="15" t="s">
        <v>20</v>
      </c>
      <c r="E14" s="16">
        <f t="shared" si="0"/>
        <v>70970</v>
      </c>
      <c r="F14" s="13" t="s">
        <v>114</v>
      </c>
      <c r="G14" s="16">
        <f t="shared" si="1"/>
        <v>9065</v>
      </c>
      <c r="H14" s="13" t="s">
        <v>67</v>
      </c>
      <c r="I14" s="17"/>
    </row>
    <row r="15" spans="1:9" ht="25.5" customHeight="1">
      <c r="A15" s="21">
        <f>RANDBETWEEN(1,99999)</f>
        <v>21684</v>
      </c>
      <c r="B15" s="21">
        <f>RANDBETWEEN(1,99999)</f>
        <v>57540</v>
      </c>
      <c r="C15" s="21"/>
      <c r="D15" s="15" t="s">
        <v>21</v>
      </c>
      <c r="E15" s="16">
        <f t="shared" si="0"/>
        <v>57540</v>
      </c>
      <c r="F15" s="13" t="s">
        <v>114</v>
      </c>
      <c r="G15" s="16">
        <f t="shared" si="1"/>
        <v>21684</v>
      </c>
      <c r="H15" s="13" t="s">
        <v>67</v>
      </c>
      <c r="I15" s="17"/>
    </row>
    <row r="16" spans="1:9" ht="25.5" customHeight="1">
      <c r="A16" s="21">
        <f>RANDBETWEEN(1,99999)</f>
        <v>12519</v>
      </c>
      <c r="B16" s="21">
        <f>RANDBETWEEN(1,99999)</f>
        <v>94873</v>
      </c>
      <c r="C16" s="21"/>
      <c r="D16" s="15" t="s">
        <v>22</v>
      </c>
      <c r="E16" s="16">
        <f t="shared" si="0"/>
        <v>94873</v>
      </c>
      <c r="F16" s="13" t="s">
        <v>114</v>
      </c>
      <c r="G16" s="16">
        <f t="shared" si="1"/>
        <v>12519</v>
      </c>
      <c r="H16" s="13" t="s">
        <v>67</v>
      </c>
      <c r="I16" s="17"/>
    </row>
    <row r="17" spans="1:9" ht="25.5" customHeight="1">
      <c r="A17" s="21">
        <f>RANDBETWEEN(1,99999)</f>
        <v>39516</v>
      </c>
      <c r="B17" s="21">
        <f>RANDBETWEEN(1,99999)</f>
        <v>47614</v>
      </c>
      <c r="C17" s="21"/>
      <c r="D17" s="15" t="s">
        <v>23</v>
      </c>
      <c r="E17" s="16">
        <f t="shared" si="0"/>
        <v>47614</v>
      </c>
      <c r="F17" s="13" t="s">
        <v>114</v>
      </c>
      <c r="G17" s="16">
        <f t="shared" si="1"/>
        <v>39516</v>
      </c>
      <c r="H17" s="13" t="s">
        <v>67</v>
      </c>
      <c r="I17" s="17"/>
    </row>
    <row r="18" spans="1:9" ht="25.5" customHeight="1">
      <c r="A18" s="21">
        <f>RANDBETWEEN(1,99999)</f>
        <v>65387</v>
      </c>
      <c r="B18" s="21">
        <f>RANDBETWEEN(1,99999)</f>
        <v>83953</v>
      </c>
      <c r="C18" s="21"/>
      <c r="D18" s="15" t="s">
        <v>24</v>
      </c>
      <c r="E18" s="16">
        <f t="shared" si="0"/>
        <v>83953</v>
      </c>
      <c r="F18" s="13" t="s">
        <v>114</v>
      </c>
      <c r="G18" s="16">
        <f t="shared" si="1"/>
        <v>65387</v>
      </c>
      <c r="H18" s="13" t="s">
        <v>67</v>
      </c>
      <c r="I18" s="17"/>
    </row>
    <row r="19" spans="1:9" ht="25.5" customHeight="1">
      <c r="A19" s="21">
        <f>RANDBETWEEN(1,99999)</f>
        <v>14626</v>
      </c>
      <c r="B19" s="21">
        <f>RANDBETWEEN(1,99999)</f>
        <v>11085</v>
      </c>
      <c r="C19" s="21"/>
      <c r="D19" s="15" t="s">
        <v>25</v>
      </c>
      <c r="E19" s="16">
        <f t="shared" si="0"/>
        <v>14626</v>
      </c>
      <c r="F19" s="13" t="s">
        <v>114</v>
      </c>
      <c r="G19" s="16">
        <f t="shared" si="1"/>
        <v>11085</v>
      </c>
      <c r="H19" s="13" t="s">
        <v>67</v>
      </c>
      <c r="I19" s="17"/>
    </row>
    <row r="20" spans="1:9" ht="25.5" customHeight="1">
      <c r="A20" s="21">
        <f>RANDBETWEEN(1,99999)</f>
        <v>95401</v>
      </c>
      <c r="B20" s="21">
        <f>RANDBETWEEN(1,99999)</f>
        <v>99073</v>
      </c>
      <c r="C20" s="21"/>
      <c r="D20" s="15" t="s">
        <v>26</v>
      </c>
      <c r="E20" s="16">
        <f t="shared" si="0"/>
        <v>99073</v>
      </c>
      <c r="F20" s="13" t="s">
        <v>114</v>
      </c>
      <c r="G20" s="16">
        <f t="shared" si="1"/>
        <v>95401</v>
      </c>
      <c r="H20" s="13" t="s">
        <v>67</v>
      </c>
      <c r="I20" s="17"/>
    </row>
    <row r="21" spans="1:9" ht="25.5" customHeight="1">
      <c r="A21" s="21">
        <f>RANDBETWEEN(1,99999)</f>
        <v>63754</v>
      </c>
      <c r="B21" s="21">
        <f>RANDBETWEEN(1,99999)</f>
        <v>88455</v>
      </c>
      <c r="C21" s="21"/>
      <c r="D21" s="15" t="s">
        <v>27</v>
      </c>
      <c r="E21" s="16">
        <f t="shared" si="0"/>
        <v>88455</v>
      </c>
      <c r="F21" s="13" t="s">
        <v>114</v>
      </c>
      <c r="G21" s="16">
        <f t="shared" si="1"/>
        <v>63754</v>
      </c>
      <c r="H21" s="13" t="s">
        <v>67</v>
      </c>
      <c r="I21" s="17"/>
    </row>
    <row r="22" spans="1:9" ht="25.5" customHeight="1">
      <c r="A22" s="21">
        <f>RANDBETWEEN(1,99999)</f>
        <v>96365</v>
      </c>
      <c r="B22" s="21">
        <f>RANDBETWEEN(1,99999)</f>
        <v>37124</v>
      </c>
      <c r="C22" s="21"/>
      <c r="D22" s="15" t="s">
        <v>28</v>
      </c>
      <c r="E22" s="16">
        <f t="shared" si="0"/>
        <v>96365</v>
      </c>
      <c r="F22" s="13" t="s">
        <v>114</v>
      </c>
      <c r="G22" s="16">
        <f t="shared" si="1"/>
        <v>37124</v>
      </c>
      <c r="H22" s="13" t="s">
        <v>67</v>
      </c>
      <c r="I22" s="17"/>
    </row>
    <row r="24" spans="8:10" ht="25.5" customHeight="1" thickBot="1">
      <c r="H24" s="18" t="s">
        <v>1</v>
      </c>
      <c r="I24" s="18"/>
      <c r="J24" s="19"/>
    </row>
    <row r="26" spans="4:11" ht="25.5" customHeight="1">
      <c r="D26" s="150" t="s">
        <v>115</v>
      </c>
      <c r="E26" s="151"/>
      <c r="F26" s="151"/>
      <c r="G26" s="151"/>
      <c r="H26" s="151"/>
      <c r="I26" s="151"/>
      <c r="J26" s="151"/>
      <c r="K26" s="151"/>
    </row>
    <row r="27" spans="4:11" ht="25.5" customHeight="1">
      <c r="D27" s="148" t="s">
        <v>4</v>
      </c>
      <c r="E27" s="149"/>
      <c r="F27" s="149"/>
      <c r="G27" s="149"/>
      <c r="H27" s="149"/>
      <c r="I27" s="149"/>
      <c r="J27" s="149"/>
      <c r="K27" s="149"/>
    </row>
    <row r="28" spans="4:9" ht="25.5" customHeight="1">
      <c r="D28" s="15" t="s">
        <v>65</v>
      </c>
      <c r="E28" s="16">
        <f aca="true" t="shared" si="2" ref="E28:E47">$E3</f>
        <v>70485</v>
      </c>
      <c r="F28" s="13" t="s">
        <v>114</v>
      </c>
      <c r="G28" s="16">
        <f aca="true" t="shared" si="3" ref="G28:G47">$G3</f>
        <v>26979</v>
      </c>
      <c r="H28" s="13" t="s">
        <v>67</v>
      </c>
      <c r="I28" s="38">
        <f aca="true" t="shared" si="4" ref="I28:I47">E28-G28</f>
        <v>43506</v>
      </c>
    </row>
    <row r="29" spans="4:9" ht="25.5" customHeight="1">
      <c r="D29" s="15" t="s">
        <v>68</v>
      </c>
      <c r="E29" s="16">
        <f t="shared" si="2"/>
        <v>32716</v>
      </c>
      <c r="F29" s="13" t="s">
        <v>114</v>
      </c>
      <c r="G29" s="16">
        <f t="shared" si="3"/>
        <v>18254</v>
      </c>
      <c r="H29" s="13" t="s">
        <v>67</v>
      </c>
      <c r="I29" s="38">
        <f t="shared" si="4"/>
        <v>14462</v>
      </c>
    </row>
    <row r="30" spans="4:9" ht="25.5" customHeight="1">
      <c r="D30" s="15" t="s">
        <v>11</v>
      </c>
      <c r="E30" s="16">
        <f t="shared" si="2"/>
        <v>77893</v>
      </c>
      <c r="F30" s="13" t="s">
        <v>114</v>
      </c>
      <c r="G30" s="16">
        <f t="shared" si="3"/>
        <v>24719</v>
      </c>
      <c r="H30" s="13" t="s">
        <v>67</v>
      </c>
      <c r="I30" s="38">
        <f t="shared" si="4"/>
        <v>53174</v>
      </c>
    </row>
    <row r="31" spans="4:9" ht="25.5" customHeight="1">
      <c r="D31" s="15" t="s">
        <v>12</v>
      </c>
      <c r="E31" s="16">
        <f t="shared" si="2"/>
        <v>98156</v>
      </c>
      <c r="F31" s="13" t="s">
        <v>114</v>
      </c>
      <c r="G31" s="16">
        <f t="shared" si="3"/>
        <v>96550</v>
      </c>
      <c r="H31" s="13" t="s">
        <v>67</v>
      </c>
      <c r="I31" s="38">
        <f t="shared" si="4"/>
        <v>1606</v>
      </c>
    </row>
    <row r="32" spans="4:9" ht="25.5" customHeight="1">
      <c r="D32" s="15" t="s">
        <v>13</v>
      </c>
      <c r="E32" s="16">
        <f t="shared" si="2"/>
        <v>95892</v>
      </c>
      <c r="F32" s="13" t="s">
        <v>114</v>
      </c>
      <c r="G32" s="16">
        <f t="shared" si="3"/>
        <v>53953</v>
      </c>
      <c r="H32" s="13" t="s">
        <v>67</v>
      </c>
      <c r="I32" s="38">
        <f t="shared" si="4"/>
        <v>41939</v>
      </c>
    </row>
    <row r="33" spans="4:9" ht="25.5" customHeight="1">
      <c r="D33" s="15" t="s">
        <v>14</v>
      </c>
      <c r="E33" s="16">
        <f t="shared" si="2"/>
        <v>68350</v>
      </c>
      <c r="F33" s="13" t="s">
        <v>114</v>
      </c>
      <c r="G33" s="16">
        <f t="shared" si="3"/>
        <v>55144</v>
      </c>
      <c r="H33" s="13" t="s">
        <v>67</v>
      </c>
      <c r="I33" s="38">
        <f t="shared" si="4"/>
        <v>13206</v>
      </c>
    </row>
    <row r="34" spans="4:9" ht="25.5" customHeight="1">
      <c r="D34" s="15" t="s">
        <v>15</v>
      </c>
      <c r="E34" s="16">
        <f t="shared" si="2"/>
        <v>71468</v>
      </c>
      <c r="F34" s="13" t="s">
        <v>114</v>
      </c>
      <c r="G34" s="16">
        <f t="shared" si="3"/>
        <v>52945</v>
      </c>
      <c r="H34" s="13" t="s">
        <v>67</v>
      </c>
      <c r="I34" s="38">
        <f t="shared" si="4"/>
        <v>18523</v>
      </c>
    </row>
    <row r="35" spans="4:9" ht="25.5" customHeight="1">
      <c r="D35" s="15" t="s">
        <v>16</v>
      </c>
      <c r="E35" s="16">
        <f t="shared" si="2"/>
        <v>62043</v>
      </c>
      <c r="F35" s="13" t="s">
        <v>114</v>
      </c>
      <c r="G35" s="16">
        <f t="shared" si="3"/>
        <v>38197</v>
      </c>
      <c r="H35" s="13" t="s">
        <v>67</v>
      </c>
      <c r="I35" s="38">
        <f t="shared" si="4"/>
        <v>23846</v>
      </c>
    </row>
    <row r="36" spans="4:9" ht="25.5" customHeight="1">
      <c r="D36" s="15" t="s">
        <v>17</v>
      </c>
      <c r="E36" s="16">
        <f t="shared" si="2"/>
        <v>92018</v>
      </c>
      <c r="F36" s="13" t="s">
        <v>114</v>
      </c>
      <c r="G36" s="16">
        <f t="shared" si="3"/>
        <v>10317</v>
      </c>
      <c r="H36" s="13" t="s">
        <v>67</v>
      </c>
      <c r="I36" s="38">
        <f t="shared" si="4"/>
        <v>81701</v>
      </c>
    </row>
    <row r="37" spans="4:9" ht="25.5" customHeight="1">
      <c r="D37" s="15" t="s">
        <v>18</v>
      </c>
      <c r="E37" s="16">
        <f t="shared" si="2"/>
        <v>92949</v>
      </c>
      <c r="F37" s="13" t="s">
        <v>114</v>
      </c>
      <c r="G37" s="16">
        <f t="shared" si="3"/>
        <v>35061</v>
      </c>
      <c r="H37" s="13" t="s">
        <v>67</v>
      </c>
      <c r="I37" s="38">
        <f t="shared" si="4"/>
        <v>57888</v>
      </c>
    </row>
    <row r="38" spans="4:9" ht="25.5" customHeight="1">
      <c r="D38" s="15" t="s">
        <v>19</v>
      </c>
      <c r="E38" s="16">
        <f t="shared" si="2"/>
        <v>69742</v>
      </c>
      <c r="F38" s="13" t="s">
        <v>114</v>
      </c>
      <c r="G38" s="16">
        <f t="shared" si="3"/>
        <v>65868</v>
      </c>
      <c r="H38" s="13" t="s">
        <v>67</v>
      </c>
      <c r="I38" s="38">
        <f t="shared" si="4"/>
        <v>3874</v>
      </c>
    </row>
    <row r="39" spans="4:9" ht="25.5" customHeight="1">
      <c r="D39" s="15" t="s">
        <v>20</v>
      </c>
      <c r="E39" s="16">
        <f t="shared" si="2"/>
        <v>70970</v>
      </c>
      <c r="F39" s="13" t="s">
        <v>114</v>
      </c>
      <c r="G39" s="16">
        <f t="shared" si="3"/>
        <v>9065</v>
      </c>
      <c r="H39" s="13" t="s">
        <v>67</v>
      </c>
      <c r="I39" s="38">
        <f t="shared" si="4"/>
        <v>61905</v>
      </c>
    </row>
    <row r="40" spans="4:9" ht="25.5" customHeight="1">
      <c r="D40" s="15" t="s">
        <v>21</v>
      </c>
      <c r="E40" s="16">
        <f t="shared" si="2"/>
        <v>57540</v>
      </c>
      <c r="F40" s="13" t="s">
        <v>114</v>
      </c>
      <c r="G40" s="16">
        <f t="shared" si="3"/>
        <v>21684</v>
      </c>
      <c r="H40" s="13" t="s">
        <v>67</v>
      </c>
      <c r="I40" s="38">
        <f t="shared" si="4"/>
        <v>35856</v>
      </c>
    </row>
    <row r="41" spans="4:9" ht="25.5" customHeight="1">
      <c r="D41" s="15" t="s">
        <v>22</v>
      </c>
      <c r="E41" s="16">
        <f t="shared" si="2"/>
        <v>94873</v>
      </c>
      <c r="F41" s="13" t="s">
        <v>114</v>
      </c>
      <c r="G41" s="16">
        <f t="shared" si="3"/>
        <v>12519</v>
      </c>
      <c r="H41" s="13" t="s">
        <v>67</v>
      </c>
      <c r="I41" s="38">
        <f t="shared" si="4"/>
        <v>82354</v>
      </c>
    </row>
    <row r="42" spans="4:9" ht="25.5" customHeight="1">
      <c r="D42" s="15" t="s">
        <v>23</v>
      </c>
      <c r="E42" s="16">
        <f t="shared" si="2"/>
        <v>47614</v>
      </c>
      <c r="F42" s="13" t="s">
        <v>114</v>
      </c>
      <c r="G42" s="16">
        <f t="shared" si="3"/>
        <v>39516</v>
      </c>
      <c r="H42" s="13" t="s">
        <v>67</v>
      </c>
      <c r="I42" s="38">
        <f t="shared" si="4"/>
        <v>8098</v>
      </c>
    </row>
    <row r="43" spans="4:9" ht="25.5" customHeight="1">
      <c r="D43" s="15" t="s">
        <v>24</v>
      </c>
      <c r="E43" s="16">
        <f t="shared" si="2"/>
        <v>83953</v>
      </c>
      <c r="F43" s="13" t="s">
        <v>114</v>
      </c>
      <c r="G43" s="16">
        <f t="shared" si="3"/>
        <v>65387</v>
      </c>
      <c r="H43" s="13" t="s">
        <v>67</v>
      </c>
      <c r="I43" s="38">
        <f t="shared" si="4"/>
        <v>18566</v>
      </c>
    </row>
    <row r="44" spans="4:9" ht="25.5" customHeight="1">
      <c r="D44" s="15" t="s">
        <v>25</v>
      </c>
      <c r="E44" s="16">
        <f t="shared" si="2"/>
        <v>14626</v>
      </c>
      <c r="F44" s="13" t="s">
        <v>114</v>
      </c>
      <c r="G44" s="16">
        <f t="shared" si="3"/>
        <v>11085</v>
      </c>
      <c r="H44" s="13" t="s">
        <v>67</v>
      </c>
      <c r="I44" s="38">
        <f t="shared" si="4"/>
        <v>3541</v>
      </c>
    </row>
    <row r="45" spans="4:9" ht="25.5" customHeight="1">
      <c r="D45" s="15" t="s">
        <v>26</v>
      </c>
      <c r="E45" s="16">
        <f t="shared" si="2"/>
        <v>99073</v>
      </c>
      <c r="F45" s="13" t="s">
        <v>114</v>
      </c>
      <c r="G45" s="16">
        <f t="shared" si="3"/>
        <v>95401</v>
      </c>
      <c r="H45" s="13" t="s">
        <v>67</v>
      </c>
      <c r="I45" s="38">
        <f t="shared" si="4"/>
        <v>3672</v>
      </c>
    </row>
    <row r="46" spans="4:9" ht="25.5" customHeight="1">
      <c r="D46" s="15" t="s">
        <v>27</v>
      </c>
      <c r="E46" s="16">
        <f t="shared" si="2"/>
        <v>88455</v>
      </c>
      <c r="F46" s="13" t="s">
        <v>114</v>
      </c>
      <c r="G46" s="16">
        <f t="shared" si="3"/>
        <v>63754</v>
      </c>
      <c r="H46" s="13" t="s">
        <v>67</v>
      </c>
      <c r="I46" s="38">
        <f t="shared" si="4"/>
        <v>24701</v>
      </c>
    </row>
    <row r="47" spans="4:9" ht="25.5" customHeight="1">
      <c r="D47" s="15" t="s">
        <v>28</v>
      </c>
      <c r="E47" s="16">
        <f t="shared" si="2"/>
        <v>96365</v>
      </c>
      <c r="F47" s="13" t="s">
        <v>114</v>
      </c>
      <c r="G47" s="16">
        <f t="shared" si="3"/>
        <v>37124</v>
      </c>
      <c r="H47" s="13" t="s">
        <v>67</v>
      </c>
      <c r="I47" s="38">
        <f t="shared" si="4"/>
        <v>59241</v>
      </c>
    </row>
    <row r="49" spans="8:9" ht="25.5" customHeight="1">
      <c r="H49" s="12"/>
      <c r="I49" s="12"/>
    </row>
  </sheetData>
  <sheetProtection password="E177" sheet="1" objects="1" scenarios="1"/>
  <mergeCells count="5">
    <mergeCell ref="A1:C1"/>
    <mergeCell ref="D27:K27"/>
    <mergeCell ref="D1:K1"/>
    <mergeCell ref="D2:K2"/>
    <mergeCell ref="D26:K26"/>
  </mergeCells>
  <hyperlinks>
    <hyperlink ref="M1" location="算数小テスト一覧!A1" display="→算数小テスト一覧に戻る"/>
  </hyperlinks>
  <printOptions/>
  <pageMargins left="0.3937007874015748" right="0.3937007874015748" top="0.5905511811023623" bottom="0.5905511811023623" header="0.11811023622047245" footer="0.11811023622047245"/>
  <pageSetup fitToHeight="2" horizontalDpi="600" verticalDpi="600" orientation="portrait" paperSize="13" r:id="rId1"/>
  <rowBreaks count="1" manualBreakCount="1">
    <brk id="25" min="3" max="10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AB104"/>
  <sheetViews>
    <sheetView zoomScale="75" zoomScaleNormal="75" workbookViewId="0" topLeftCell="A1">
      <selection activeCell="T1" sqref="T1"/>
    </sheetView>
  </sheetViews>
  <sheetFormatPr defaultColWidth="9.00390625" defaultRowHeight="24.75" customHeight="1"/>
  <cols>
    <col min="1" max="3" width="3.75390625" style="69" customWidth="1"/>
    <col min="4" max="4" width="3.75390625" style="23" customWidth="1"/>
    <col min="5" max="9" width="3.75390625" style="24" customWidth="1"/>
    <col min="10" max="10" width="3.75390625" style="78" customWidth="1"/>
    <col min="11" max="11" width="3.75390625" style="24" customWidth="1"/>
    <col min="12" max="12" width="3.75390625" style="78" customWidth="1"/>
    <col min="13" max="13" width="3.75390625" style="24" customWidth="1"/>
    <col min="14" max="15" width="3.75390625" style="69" customWidth="1"/>
    <col min="16" max="16" width="15.25390625" style="69" customWidth="1"/>
    <col min="17" max="17" width="13.125" style="69" customWidth="1"/>
    <col min="18" max="18" width="3.75390625" style="69" customWidth="1"/>
    <col min="19" max="19" width="10.50390625" style="20" customWidth="1"/>
    <col min="20" max="20" width="27.00390625" style="12" customWidth="1"/>
    <col min="21" max="25" width="9.00390625" style="20" customWidth="1"/>
    <col min="26" max="27" width="8.125" style="24" customWidth="1"/>
    <col min="28" max="28" width="3.75390625" style="24" customWidth="1"/>
    <col min="29" max="16384" width="3.75390625" style="69" customWidth="1"/>
  </cols>
  <sheetData>
    <row r="1" spans="1:25" ht="24.75" customHeight="1">
      <c r="A1" s="146" t="s">
        <v>33</v>
      </c>
      <c r="B1" s="146"/>
      <c r="C1" s="146"/>
      <c r="D1" s="150" t="s">
        <v>272</v>
      </c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78"/>
      <c r="P1" s="178"/>
      <c r="Q1" s="178"/>
      <c r="R1" s="178"/>
      <c r="T1" s="106" t="s">
        <v>313</v>
      </c>
      <c r="Y1" s="20" t="s">
        <v>273</v>
      </c>
    </row>
    <row r="2" spans="1:25" ht="24.75" customHeight="1">
      <c r="A2" s="179" t="s">
        <v>194</v>
      </c>
      <c r="B2" s="180"/>
      <c r="C2" s="20" t="s">
        <v>273</v>
      </c>
      <c r="D2" s="143" t="str">
        <f>"問：平行四辺形ABCDの辺上に、AM : MD = "&amp;U3&amp;" : "&amp;V3&amp;"となる点M，AN : NB = "&amp;U4&amp;" : "&amp;V4&amp;"となる点Nを"</f>
        <v>問：平行四辺形ABCDの辺上に、AM : MD = 5 : 4となる点M，AN : NB = 4 : 1となる点Nを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W2" s="20" t="s">
        <v>274</v>
      </c>
      <c r="X2" s="20" t="s">
        <v>275</v>
      </c>
      <c r="Y2" s="20">
        <f>GCD(X3:X4)</f>
        <v>5</v>
      </c>
    </row>
    <row r="3" spans="1:28" ht="24.75" customHeight="1">
      <c r="A3" s="71">
        <f>RANDBETWEEN(1,5)</f>
        <v>5</v>
      </c>
      <c r="B3" s="71">
        <f>RANDBETWEEN(1,5)</f>
        <v>4</v>
      </c>
      <c r="C3" s="71">
        <f>GCD(A3:B3)</f>
        <v>1</v>
      </c>
      <c r="D3" s="172" t="s">
        <v>276</v>
      </c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1"/>
      <c r="S3" s="20" t="s">
        <v>277</v>
      </c>
      <c r="U3" s="20">
        <f>A3/C3</f>
        <v>5</v>
      </c>
      <c r="V3" s="20">
        <f>B3/C3</f>
        <v>4</v>
      </c>
      <c r="W3" s="20">
        <f>U3+V3</f>
        <v>9</v>
      </c>
      <c r="X3" s="20">
        <f>U3*V4</f>
        <v>5</v>
      </c>
      <c r="Y3" s="20">
        <f>X3/$Y$2</f>
        <v>1</v>
      </c>
      <c r="AA3" s="69"/>
      <c r="AB3" s="69"/>
    </row>
    <row r="4" spans="1:28" ht="24.75" customHeight="1">
      <c r="A4" s="71">
        <f>RANDBETWEEN(1,5)</f>
        <v>4</v>
      </c>
      <c r="B4" s="71">
        <f>RANDBETWEEN(1,5)</f>
        <v>1</v>
      </c>
      <c r="C4" s="71">
        <f>GCD(A4:B4)</f>
        <v>1</v>
      </c>
      <c r="D4" s="23" t="s">
        <v>278</v>
      </c>
      <c r="E4" s="173" t="str">
        <f>IF(A5=0,S5,S6)</f>
        <v>AP : PC</v>
      </c>
      <c r="F4" s="161"/>
      <c r="G4" s="161"/>
      <c r="H4" s="174" t="s">
        <v>279</v>
      </c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20" t="s">
        <v>280</v>
      </c>
      <c r="U4" s="20">
        <f>A4/C4</f>
        <v>4</v>
      </c>
      <c r="V4" s="20">
        <f>B4/C4</f>
        <v>1</v>
      </c>
      <c r="W4" s="20">
        <f>U4+V4</f>
        <v>5</v>
      </c>
      <c r="X4" s="20">
        <f>W3*W4</f>
        <v>45</v>
      </c>
      <c r="Y4" s="20">
        <f>X4/$Y$2</f>
        <v>9</v>
      </c>
      <c r="AA4" s="69"/>
      <c r="AB4" s="69"/>
    </row>
    <row r="5" spans="1:28" ht="24.75" customHeight="1">
      <c r="A5" s="71">
        <f>RANDBETWEEN(0,1)</f>
        <v>0</v>
      </c>
      <c r="B5" s="71"/>
      <c r="C5" s="71"/>
      <c r="E5" s="88"/>
      <c r="F5" s="92">
        <f>U5</f>
        <v>5</v>
      </c>
      <c r="G5" s="92" t="s">
        <v>243</v>
      </c>
      <c r="H5" s="92">
        <f>V5</f>
        <v>9</v>
      </c>
      <c r="I5" s="88"/>
      <c r="J5" s="88"/>
      <c r="K5" s="88"/>
      <c r="L5" s="88"/>
      <c r="M5" s="93"/>
      <c r="N5" s="93"/>
      <c r="O5" s="93"/>
      <c r="P5" s="75"/>
      <c r="S5" s="20" t="s">
        <v>242</v>
      </c>
      <c r="U5" s="20">
        <f>U3</f>
        <v>5</v>
      </c>
      <c r="V5" s="20">
        <f>U3+V3</f>
        <v>9</v>
      </c>
      <c r="AA5" s="69"/>
      <c r="AB5" s="69"/>
    </row>
    <row r="6" spans="1:28" ht="24.75" customHeight="1">
      <c r="A6" s="76"/>
      <c r="B6" s="76"/>
      <c r="C6" s="76"/>
      <c r="E6" s="88"/>
      <c r="F6" s="88"/>
      <c r="G6" s="88"/>
      <c r="H6" s="88"/>
      <c r="I6" s="88"/>
      <c r="J6" s="94"/>
      <c r="K6" s="88"/>
      <c r="L6" s="94"/>
      <c r="M6" s="88"/>
      <c r="N6" s="91"/>
      <c r="O6" s="91"/>
      <c r="S6" s="20" t="s">
        <v>281</v>
      </c>
      <c r="W6" s="20" t="s">
        <v>282</v>
      </c>
      <c r="AA6" s="69"/>
      <c r="AB6" s="69"/>
    </row>
    <row r="7" spans="1:28" ht="24.75" customHeight="1">
      <c r="A7" s="71">
        <f>RANDBETWEEN(1,4)</f>
        <v>3</v>
      </c>
      <c r="B7" s="71"/>
      <c r="C7" s="71"/>
      <c r="D7" s="23" t="s">
        <v>247</v>
      </c>
      <c r="E7" s="147" t="str">
        <f>IF(A7=1,S7,IF(A7=2,S8,IF(A7=3,S9,S10)))</f>
        <v>△CAB</v>
      </c>
      <c r="F7" s="147"/>
      <c r="G7" s="183" t="s">
        <v>283</v>
      </c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20" t="s">
        <v>284</v>
      </c>
      <c r="U7" s="20">
        <f>V3</f>
        <v>4</v>
      </c>
      <c r="V7" s="20">
        <f>W3*2</f>
        <v>18</v>
      </c>
      <c r="W7" s="20">
        <f>GCD(U7:V7)</f>
        <v>2</v>
      </c>
      <c r="X7" s="20">
        <f>U7/W7</f>
        <v>2</v>
      </c>
      <c r="Y7" s="20">
        <f>V7/W7</f>
        <v>9</v>
      </c>
      <c r="AA7" s="69"/>
      <c r="AB7" s="69"/>
    </row>
    <row r="8" spans="1:25" ht="24.75" customHeight="1">
      <c r="A8" s="70"/>
      <c r="B8" s="76"/>
      <c r="C8" s="76"/>
      <c r="F8" s="68">
        <f>IF(A7=1,X7,IF(A7=2,X8,IF(A7=2,U9,U10)))</f>
        <v>1</v>
      </c>
      <c r="G8" s="104" t="s">
        <v>285</v>
      </c>
      <c r="H8" s="68">
        <f>IF(A7=1,Y7,IF(A7=2,Y8,IF(A7=2,V9,V10)))</f>
        <v>2</v>
      </c>
      <c r="S8" s="20" t="s">
        <v>286</v>
      </c>
      <c r="U8" s="20">
        <f>U3</f>
        <v>5</v>
      </c>
      <c r="V8" s="20">
        <f>W3*2</f>
        <v>18</v>
      </c>
      <c r="W8" s="20">
        <f>GCD(U8:V8)</f>
        <v>1</v>
      </c>
      <c r="X8" s="20">
        <f>U8/W8</f>
        <v>5</v>
      </c>
      <c r="Y8" s="20">
        <f>V8/W8</f>
        <v>18</v>
      </c>
    </row>
    <row r="9" spans="1:22" ht="24.75" customHeight="1">
      <c r="A9" s="71"/>
      <c r="B9" s="76"/>
      <c r="C9" s="76"/>
      <c r="E9" s="88"/>
      <c r="F9" s="92"/>
      <c r="G9" s="92"/>
      <c r="H9" s="92"/>
      <c r="I9" s="92"/>
      <c r="J9" s="92"/>
      <c r="K9" s="92"/>
      <c r="L9" s="92"/>
      <c r="M9" s="93"/>
      <c r="N9" s="93"/>
      <c r="O9" s="93"/>
      <c r="P9" s="75"/>
      <c r="S9" s="20" t="s">
        <v>287</v>
      </c>
      <c r="U9" s="20">
        <v>1</v>
      </c>
      <c r="V9" s="20">
        <v>2</v>
      </c>
    </row>
    <row r="10" spans="1:22" ht="24.75" customHeight="1">
      <c r="A10" s="71">
        <f>RANDBETWEEN(1,4)</f>
        <v>1</v>
      </c>
      <c r="B10" s="76"/>
      <c r="C10" s="76"/>
      <c r="D10" s="23" t="s">
        <v>288</v>
      </c>
      <c r="E10" s="182" t="str">
        <f>IF(A10=1,U11,IF(A10=2,V11,IF(A10=3,W11,X11)))</f>
        <v>△PCM</v>
      </c>
      <c r="F10" s="182"/>
      <c r="G10" s="183" t="s">
        <v>289</v>
      </c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78"/>
      <c r="S10" s="20" t="s">
        <v>290</v>
      </c>
      <c r="U10" s="20">
        <v>1</v>
      </c>
      <c r="V10" s="20">
        <v>2</v>
      </c>
    </row>
    <row r="11" spans="1:28" ht="24.75" customHeight="1">
      <c r="A11" s="70"/>
      <c r="B11" s="20"/>
      <c r="C11" s="70"/>
      <c r="F11" s="68">
        <f>IF(A10=1,U14,IF(A10=2,V14,IF(A10=3,W14,X14)))</f>
        <v>5</v>
      </c>
      <c r="G11" s="104" t="s">
        <v>285</v>
      </c>
      <c r="H11" s="68">
        <f>IF(A10=1,U15,IF(A10=2,V15,IF(A10=3,W15,X15)))</f>
        <v>28</v>
      </c>
      <c r="I11" s="78"/>
      <c r="J11" s="69"/>
      <c r="K11" s="69"/>
      <c r="L11" s="69"/>
      <c r="M11" s="69"/>
      <c r="S11" s="20" t="s">
        <v>291</v>
      </c>
      <c r="U11" s="20" t="s">
        <v>292</v>
      </c>
      <c r="V11" s="20" t="s">
        <v>293</v>
      </c>
      <c r="W11" s="20" t="s">
        <v>294</v>
      </c>
      <c r="X11" s="20" t="s">
        <v>295</v>
      </c>
      <c r="AA11" s="69"/>
      <c r="AB11" s="69"/>
    </row>
    <row r="12" spans="1:28" ht="24.75" customHeight="1">
      <c r="A12" s="70"/>
      <c r="B12" s="20"/>
      <c r="C12" s="70"/>
      <c r="E12" s="78"/>
      <c r="F12" s="78"/>
      <c r="G12" s="78"/>
      <c r="H12" s="78"/>
      <c r="I12" s="78"/>
      <c r="K12" s="78"/>
      <c r="M12" s="78"/>
      <c r="N12" s="78"/>
      <c r="O12" s="78"/>
      <c r="P12" s="78"/>
      <c r="Q12" s="78"/>
      <c r="R12" s="78"/>
      <c r="S12" s="20">
        <f>(W12+X12)*2</f>
        <v>252</v>
      </c>
      <c r="U12" s="20">
        <f>U3*W3</f>
        <v>45</v>
      </c>
      <c r="V12" s="20">
        <f>U3^2</f>
        <v>25</v>
      </c>
      <c r="W12" s="20">
        <f>U3*W3</f>
        <v>45</v>
      </c>
      <c r="X12" s="20">
        <f>W3^2</f>
        <v>81</v>
      </c>
      <c r="AA12" s="69"/>
      <c r="AB12" s="69"/>
    </row>
    <row r="13" spans="2:28" ht="24.75" customHeight="1">
      <c r="B13" s="24"/>
      <c r="D13" s="23" t="s">
        <v>256</v>
      </c>
      <c r="E13" s="173" t="s">
        <v>296</v>
      </c>
      <c r="F13" s="161"/>
      <c r="G13" s="161"/>
      <c r="H13" s="174" t="s">
        <v>297</v>
      </c>
      <c r="I13" s="161"/>
      <c r="J13" s="161"/>
      <c r="K13" s="161"/>
      <c r="L13" s="161"/>
      <c r="M13" s="161"/>
      <c r="N13" s="161"/>
      <c r="O13" s="161"/>
      <c r="P13" s="161"/>
      <c r="Q13" s="161"/>
      <c r="S13" s="20" t="s">
        <v>282</v>
      </c>
      <c r="U13" s="20">
        <f>GCD(U12,$S$12)</f>
        <v>9</v>
      </c>
      <c r="V13" s="20">
        <f>GCD(V12,$S$12)</f>
        <v>1</v>
      </c>
      <c r="W13" s="20">
        <f>GCD(W12,$S$12)</f>
        <v>9</v>
      </c>
      <c r="X13" s="20">
        <f>GCD(X12,$S$12)</f>
        <v>9</v>
      </c>
      <c r="AA13" s="69"/>
      <c r="AB13" s="69"/>
    </row>
    <row r="14" spans="1:24" ht="24.75" customHeight="1">
      <c r="A14" s="83"/>
      <c r="B14" s="84"/>
      <c r="C14" s="84"/>
      <c r="E14" s="88"/>
      <c r="F14" s="92">
        <f>Y3</f>
        <v>1</v>
      </c>
      <c r="G14" s="92" t="s">
        <v>243</v>
      </c>
      <c r="H14" s="92">
        <f>Y4</f>
        <v>9</v>
      </c>
      <c r="I14" s="94">
        <f>IF($B14=0,"",IF($A14^2-4*$B14&lt;0,-$B14,$B14))</f>
      </c>
      <c r="J14" s="94"/>
      <c r="K14" s="88"/>
      <c r="L14" s="94"/>
      <c r="M14" s="93"/>
      <c r="N14" s="93"/>
      <c r="O14" s="93"/>
      <c r="P14" s="93"/>
      <c r="Q14" s="91"/>
      <c r="R14" s="91"/>
      <c r="S14" s="20" t="s">
        <v>215</v>
      </c>
      <c r="U14" s="20">
        <f>U12/U13</f>
        <v>5</v>
      </c>
      <c r="V14" s="20">
        <f>V12/V13</f>
        <v>25</v>
      </c>
      <c r="W14" s="20">
        <f>W12/W13</f>
        <v>5</v>
      </c>
      <c r="X14" s="20">
        <f>X12/X13</f>
        <v>9</v>
      </c>
    </row>
    <row r="15" spans="1:24" ht="24.75" customHeight="1">
      <c r="A15" s="83"/>
      <c r="B15" s="83"/>
      <c r="C15" s="83"/>
      <c r="E15" s="94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20" t="s">
        <v>216</v>
      </c>
      <c r="U15" s="20">
        <f>$S$12/U13</f>
        <v>28</v>
      </c>
      <c r="V15" s="20">
        <f>$S$12/V13</f>
        <v>252</v>
      </c>
      <c r="W15" s="20">
        <f>$S$12/W13</f>
        <v>28</v>
      </c>
      <c r="X15" s="20">
        <f>$S$12/X13</f>
        <v>28</v>
      </c>
    </row>
    <row r="16" spans="1:22" ht="24.75" customHeight="1">
      <c r="A16" s="84"/>
      <c r="B16" s="84"/>
      <c r="C16" s="84"/>
      <c r="D16" s="23" t="s">
        <v>259</v>
      </c>
      <c r="E16" s="173" t="s">
        <v>298</v>
      </c>
      <c r="F16" s="161"/>
      <c r="G16" s="161"/>
      <c r="H16" s="174" t="s">
        <v>297</v>
      </c>
      <c r="I16" s="161"/>
      <c r="J16" s="161"/>
      <c r="K16" s="161"/>
      <c r="L16" s="161"/>
      <c r="M16" s="161"/>
      <c r="N16" s="161"/>
      <c r="O16" s="161"/>
      <c r="P16" s="161"/>
      <c r="Q16" s="161"/>
      <c r="R16" s="91"/>
      <c r="S16" s="20" t="s">
        <v>299</v>
      </c>
      <c r="U16" s="20">
        <f>V4*W3</f>
        <v>9</v>
      </c>
      <c r="V16" s="20">
        <f>U16/$U$18</f>
        <v>9</v>
      </c>
    </row>
    <row r="17" spans="1:28" ht="24.75" customHeight="1">
      <c r="A17" s="24"/>
      <c r="B17" s="24"/>
      <c r="D17" s="69"/>
      <c r="E17" s="69"/>
      <c r="F17" s="68">
        <f>V16</f>
        <v>9</v>
      </c>
      <c r="G17" s="68" t="s">
        <v>243</v>
      </c>
      <c r="H17" s="68">
        <f>V17</f>
        <v>41</v>
      </c>
      <c r="I17" s="69"/>
      <c r="J17" s="69"/>
      <c r="K17" s="69"/>
      <c r="L17" s="69"/>
      <c r="M17" s="69"/>
      <c r="S17" s="20" t="s">
        <v>300</v>
      </c>
      <c r="U17" s="20">
        <f>U4*W3+U3*V4</f>
        <v>41</v>
      </c>
      <c r="V17" s="20">
        <f>U17/$U$18</f>
        <v>41</v>
      </c>
      <c r="Z17" s="69"/>
      <c r="AA17" s="69"/>
      <c r="AB17" s="69"/>
    </row>
    <row r="18" spans="1:28" ht="24.75" customHeight="1">
      <c r="A18" s="24"/>
      <c r="B18" s="24"/>
      <c r="D18" s="69"/>
      <c r="E18" s="69"/>
      <c r="F18" s="69"/>
      <c r="G18" s="69"/>
      <c r="H18" s="69"/>
      <c r="I18" s="69"/>
      <c r="J18" s="69"/>
      <c r="K18" s="69"/>
      <c r="L18" s="69"/>
      <c r="M18" s="69"/>
      <c r="S18" s="20" t="s">
        <v>282</v>
      </c>
      <c r="U18" s="20">
        <f>GCD(U16:U17)</f>
        <v>1</v>
      </c>
      <c r="Z18" s="69"/>
      <c r="AA18" s="69"/>
      <c r="AB18" s="69"/>
    </row>
    <row r="19" spans="4:28" ht="24.75" customHeight="1">
      <c r="D19" s="23" t="s">
        <v>301</v>
      </c>
      <c r="E19" s="182" t="s">
        <v>302</v>
      </c>
      <c r="F19" s="147"/>
      <c r="G19" s="147"/>
      <c r="H19" s="147"/>
      <c r="I19" s="174" t="s">
        <v>303</v>
      </c>
      <c r="J19" s="161"/>
      <c r="K19" s="161"/>
      <c r="L19" s="161"/>
      <c r="M19" s="161"/>
      <c r="N19" s="161"/>
      <c r="O19" s="161"/>
      <c r="P19" s="161"/>
      <c r="Q19" s="161"/>
      <c r="R19" s="91"/>
      <c r="S19" s="20" t="s">
        <v>304</v>
      </c>
      <c r="U19" s="20">
        <f>V16+V17</f>
        <v>50</v>
      </c>
      <c r="V19" s="20">
        <f>$U$21/U19</f>
        <v>7</v>
      </c>
      <c r="W19" s="20" t="s">
        <v>305</v>
      </c>
      <c r="X19" s="20" t="s">
        <v>306</v>
      </c>
      <c r="Y19" s="20" t="s">
        <v>307</v>
      </c>
      <c r="Z19" s="69"/>
      <c r="AA19" s="69"/>
      <c r="AB19" s="69"/>
    </row>
    <row r="20" spans="4:28" ht="24.75" customHeight="1">
      <c r="D20" s="69"/>
      <c r="E20" s="91"/>
      <c r="F20" s="92">
        <f>W20</f>
        <v>63</v>
      </c>
      <c r="G20" s="68" t="s">
        <v>243</v>
      </c>
      <c r="H20" s="92">
        <f>X20</f>
        <v>162</v>
      </c>
      <c r="I20" s="68" t="s">
        <v>243</v>
      </c>
      <c r="J20" s="92">
        <f>Y20</f>
        <v>125</v>
      </c>
      <c r="K20" s="88"/>
      <c r="L20" s="91"/>
      <c r="M20" s="91"/>
      <c r="N20" s="91"/>
      <c r="O20" s="91"/>
      <c r="P20" s="91"/>
      <c r="Q20" s="91"/>
      <c r="R20" s="91"/>
      <c r="S20" s="20" t="s">
        <v>308</v>
      </c>
      <c r="U20" s="20">
        <f>U3+W3</f>
        <v>14</v>
      </c>
      <c r="V20" s="20">
        <f>$U$21/U20</f>
        <v>25</v>
      </c>
      <c r="W20" s="20">
        <f>V16*V19</f>
        <v>63</v>
      </c>
      <c r="X20" s="20">
        <f>U21-W20-Y20</f>
        <v>162</v>
      </c>
      <c r="Y20" s="20">
        <f>V20*U3</f>
        <v>125</v>
      </c>
      <c r="Z20" s="69"/>
      <c r="AA20" s="69"/>
      <c r="AB20" s="69"/>
    </row>
    <row r="21" spans="1:28" ht="24.75" customHeight="1">
      <c r="A21" s="24"/>
      <c r="B21" s="24"/>
      <c r="D21" s="69"/>
      <c r="E21" s="69"/>
      <c r="F21" s="69"/>
      <c r="G21" s="69"/>
      <c r="H21" s="69"/>
      <c r="I21" s="69"/>
      <c r="J21" s="69"/>
      <c r="K21" s="69"/>
      <c r="L21" s="69"/>
      <c r="M21" s="69"/>
      <c r="S21" s="20" t="s">
        <v>309</v>
      </c>
      <c r="U21" s="20">
        <f>LCM(U19,U20)</f>
        <v>350</v>
      </c>
      <c r="Z21" s="69"/>
      <c r="AA21" s="69"/>
      <c r="AB21" s="69"/>
    </row>
    <row r="22" spans="1:28" ht="24.75" customHeight="1">
      <c r="A22" s="24"/>
      <c r="B22" s="24"/>
      <c r="D22" s="69"/>
      <c r="E22" s="69"/>
      <c r="F22" s="69"/>
      <c r="G22" s="69"/>
      <c r="H22" s="69"/>
      <c r="I22" s="69"/>
      <c r="J22" s="69"/>
      <c r="K22" s="69"/>
      <c r="L22" s="69"/>
      <c r="M22" s="69"/>
      <c r="Z22" s="69"/>
      <c r="AA22" s="69"/>
      <c r="AB22" s="69"/>
    </row>
    <row r="23" spans="1:28" ht="24.75" customHeight="1">
      <c r="A23" s="24"/>
      <c r="B23" s="24"/>
      <c r="D23" s="69"/>
      <c r="E23" s="69"/>
      <c r="F23" s="69"/>
      <c r="G23" s="69"/>
      <c r="H23" s="69"/>
      <c r="I23" s="69"/>
      <c r="J23" s="69"/>
      <c r="K23" s="69"/>
      <c r="L23" s="69"/>
      <c r="M23" s="69"/>
      <c r="Z23" s="69"/>
      <c r="AA23" s="69"/>
      <c r="AB23" s="69"/>
    </row>
    <row r="24" spans="1:28" ht="24.75" customHeight="1">
      <c r="A24" s="24"/>
      <c r="B24" s="24"/>
      <c r="D24" s="69"/>
      <c r="E24" s="69"/>
      <c r="F24" s="69"/>
      <c r="G24" s="69"/>
      <c r="H24" s="69"/>
      <c r="I24" s="69"/>
      <c r="J24" s="69"/>
      <c r="K24" s="69"/>
      <c r="L24" s="69"/>
      <c r="M24" s="69"/>
      <c r="Z24" s="69"/>
      <c r="AA24" s="69"/>
      <c r="AB24" s="69"/>
    </row>
    <row r="25" spans="1:28" ht="24.75" customHeight="1">
      <c r="A25" s="24"/>
      <c r="B25" s="24"/>
      <c r="D25" s="69"/>
      <c r="E25" s="69"/>
      <c r="F25" s="69"/>
      <c r="G25" s="69"/>
      <c r="H25" s="69"/>
      <c r="I25" s="69"/>
      <c r="J25" s="69"/>
      <c r="K25" s="69"/>
      <c r="L25" s="69"/>
      <c r="M25" s="69"/>
      <c r="Z25" s="69"/>
      <c r="AA25" s="69"/>
      <c r="AB25" s="69"/>
    </row>
    <row r="26" spans="1:28" ht="24.75" customHeight="1">
      <c r="A26" s="84"/>
      <c r="B26" s="84"/>
      <c r="C26" s="84"/>
      <c r="D26" s="140" t="s">
        <v>310</v>
      </c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86"/>
      <c r="P26" s="186"/>
      <c r="Q26" s="186"/>
      <c r="R26" s="186"/>
      <c r="Z26" s="69"/>
      <c r="AA26" s="69"/>
      <c r="AB26" s="69"/>
    </row>
    <row r="27" spans="1:28" ht="24.75" customHeight="1">
      <c r="A27" s="84"/>
      <c r="B27" s="84"/>
      <c r="C27" s="84"/>
      <c r="D27" s="143" t="str">
        <f>D2</f>
        <v>問：平行四辺形ABCDの辺上に、AM : MD = 5 : 4となる点M，AN : NB = 4 : 1となる点Nを</v>
      </c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Z27" s="69"/>
      <c r="AA27" s="69"/>
      <c r="AB27" s="69"/>
    </row>
    <row r="28" spans="4:28" ht="24.75" customHeight="1">
      <c r="D28" s="172" t="str">
        <f>D3</f>
        <v>　とり、ACとMBの交点をP，MBとNCの交点をQとする。以下の各問いに答えよ。</v>
      </c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91"/>
      <c r="Z28" s="69"/>
      <c r="AA28" s="69"/>
      <c r="AB28" s="69"/>
    </row>
    <row r="29" spans="4:28" ht="24.75" customHeight="1">
      <c r="D29" s="23" t="s">
        <v>311</v>
      </c>
      <c r="E29" s="173" t="str">
        <f>E4</f>
        <v>AP : PC</v>
      </c>
      <c r="F29" s="161"/>
      <c r="G29" s="161"/>
      <c r="H29" s="174" t="s">
        <v>279</v>
      </c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Z29" s="69"/>
      <c r="AA29" s="69"/>
      <c r="AB29" s="69"/>
    </row>
    <row r="30" spans="5:28" ht="24.75" customHeight="1">
      <c r="E30" s="88"/>
      <c r="F30" s="92"/>
      <c r="G30" s="92"/>
      <c r="H30" s="92"/>
      <c r="I30" s="88"/>
      <c r="J30" s="88"/>
      <c r="K30" s="88"/>
      <c r="L30" s="88"/>
      <c r="M30" s="93"/>
      <c r="N30" s="93"/>
      <c r="O30" s="93"/>
      <c r="P30" s="75"/>
      <c r="AA30" s="69"/>
      <c r="AB30" s="69"/>
    </row>
    <row r="31" spans="5:28" ht="24.75" customHeight="1">
      <c r="E31" s="88"/>
      <c r="F31" s="88"/>
      <c r="G31" s="88"/>
      <c r="H31" s="88"/>
      <c r="I31" s="88"/>
      <c r="J31" s="94"/>
      <c r="K31" s="88"/>
      <c r="L31" s="94"/>
      <c r="M31" s="88"/>
      <c r="N31" s="91"/>
      <c r="O31" s="91"/>
      <c r="AA31" s="69"/>
      <c r="AB31" s="69"/>
    </row>
    <row r="32" spans="4:28" ht="24.75" customHeight="1">
      <c r="D32" s="23" t="s">
        <v>247</v>
      </c>
      <c r="E32" s="147" t="str">
        <f>E7</f>
        <v>△CAB</v>
      </c>
      <c r="F32" s="147"/>
      <c r="G32" s="183" t="s">
        <v>283</v>
      </c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AA32" s="69"/>
      <c r="AB32" s="69"/>
    </row>
    <row r="33" spans="6:28" ht="24.75" customHeight="1">
      <c r="F33" s="68"/>
      <c r="G33" s="104"/>
      <c r="H33" s="68"/>
      <c r="AA33" s="69"/>
      <c r="AB33" s="69"/>
    </row>
    <row r="34" spans="5:16" ht="24.75" customHeight="1">
      <c r="E34" s="88"/>
      <c r="F34" s="92"/>
      <c r="G34" s="92"/>
      <c r="H34" s="92"/>
      <c r="I34" s="92"/>
      <c r="J34" s="92"/>
      <c r="K34" s="92"/>
      <c r="L34" s="92"/>
      <c r="M34" s="93"/>
      <c r="N34" s="93"/>
      <c r="O34" s="93"/>
      <c r="P34" s="75"/>
    </row>
    <row r="35" spans="4:28" ht="24.75" customHeight="1">
      <c r="D35" s="23" t="s">
        <v>288</v>
      </c>
      <c r="E35" s="182" t="str">
        <f>E10</f>
        <v>△PCM</v>
      </c>
      <c r="F35" s="182"/>
      <c r="G35" s="183" t="s">
        <v>289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78"/>
      <c r="AA35" s="69"/>
      <c r="AB35" s="69"/>
    </row>
    <row r="36" spans="6:28" ht="24.75" customHeight="1">
      <c r="F36" s="105"/>
      <c r="G36" s="104"/>
      <c r="H36" s="68"/>
      <c r="I36" s="78"/>
      <c r="J36" s="69"/>
      <c r="K36" s="69"/>
      <c r="L36" s="69"/>
      <c r="M36" s="69"/>
      <c r="AA36" s="69"/>
      <c r="AB36" s="69"/>
    </row>
    <row r="37" spans="5:28" ht="24.75" customHeight="1">
      <c r="E37" s="78"/>
      <c r="F37" s="78"/>
      <c r="G37" s="78"/>
      <c r="H37" s="78"/>
      <c r="I37" s="78"/>
      <c r="K37" s="78"/>
      <c r="M37" s="78"/>
      <c r="N37" s="78"/>
      <c r="O37" s="78"/>
      <c r="P37" s="78"/>
      <c r="Q37" s="78"/>
      <c r="R37" s="78"/>
      <c r="AA37" s="69"/>
      <c r="AB37" s="69"/>
    </row>
    <row r="38" spans="1:28" ht="24.75" customHeight="1">
      <c r="A38" s="78"/>
      <c r="B38" s="87"/>
      <c r="C38" s="87"/>
      <c r="D38" s="23" t="s">
        <v>256</v>
      </c>
      <c r="E38" s="173" t="s">
        <v>296</v>
      </c>
      <c r="F38" s="161"/>
      <c r="G38" s="161"/>
      <c r="H38" s="174" t="s">
        <v>297</v>
      </c>
      <c r="I38" s="161"/>
      <c r="J38" s="161"/>
      <c r="K38" s="161"/>
      <c r="L38" s="161"/>
      <c r="M38" s="161"/>
      <c r="N38" s="161"/>
      <c r="O38" s="161"/>
      <c r="P38" s="161"/>
      <c r="Q38" s="161"/>
      <c r="AA38" s="69"/>
      <c r="AB38" s="69"/>
    </row>
    <row r="39" spans="1:28" ht="24.75" customHeight="1">
      <c r="A39" s="78"/>
      <c r="B39" s="87"/>
      <c r="C39" s="87"/>
      <c r="E39" s="88"/>
      <c r="F39" s="92"/>
      <c r="G39" s="92"/>
      <c r="H39" s="92"/>
      <c r="I39" s="94">
        <f>IF($B39=0,"",IF($A39^2-4*$B39&lt;0,-$B39,$B39))</f>
      </c>
      <c r="J39" s="94"/>
      <c r="K39" s="88"/>
      <c r="L39" s="94"/>
      <c r="M39" s="93"/>
      <c r="N39" s="93"/>
      <c r="O39" s="93"/>
      <c r="P39" s="93"/>
      <c r="Q39" s="91"/>
      <c r="R39" s="91"/>
      <c r="AA39" s="69"/>
      <c r="AB39" s="69"/>
    </row>
    <row r="40" spans="1:28" ht="24.75" customHeight="1">
      <c r="A40" s="78"/>
      <c r="B40" s="87"/>
      <c r="C40" s="87"/>
      <c r="E40" s="94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AA40" s="69"/>
      <c r="AB40" s="69"/>
    </row>
    <row r="41" spans="1:28" ht="24.75" customHeight="1">
      <c r="A41" s="78"/>
      <c r="B41" s="87"/>
      <c r="C41" s="87"/>
      <c r="D41" s="23" t="s">
        <v>259</v>
      </c>
      <c r="E41" s="173" t="s">
        <v>312</v>
      </c>
      <c r="F41" s="161"/>
      <c r="G41" s="161"/>
      <c r="H41" s="174" t="s">
        <v>297</v>
      </c>
      <c r="I41" s="161"/>
      <c r="J41" s="161"/>
      <c r="K41" s="161"/>
      <c r="L41" s="161"/>
      <c r="M41" s="161"/>
      <c r="N41" s="161"/>
      <c r="O41" s="161"/>
      <c r="P41" s="161"/>
      <c r="Q41" s="161"/>
      <c r="R41" s="91"/>
      <c r="AA41" s="69"/>
      <c r="AB41" s="69"/>
    </row>
    <row r="42" spans="1:28" ht="24.75" customHeight="1">
      <c r="A42" s="78"/>
      <c r="B42" s="87"/>
      <c r="C42" s="87"/>
      <c r="D42" s="69"/>
      <c r="E42" s="69"/>
      <c r="F42" s="69"/>
      <c r="G42" s="69"/>
      <c r="H42" s="69"/>
      <c r="I42" s="69"/>
      <c r="J42" s="69"/>
      <c r="K42" s="69"/>
      <c r="L42" s="69"/>
      <c r="M42" s="69"/>
      <c r="AA42" s="69"/>
      <c r="AB42" s="69"/>
    </row>
    <row r="43" spans="1:28" ht="24.75" customHeight="1">
      <c r="A43" s="78"/>
      <c r="B43" s="87"/>
      <c r="C43" s="87"/>
      <c r="D43" s="69"/>
      <c r="E43" s="69"/>
      <c r="F43" s="69"/>
      <c r="G43" s="69"/>
      <c r="H43" s="69"/>
      <c r="I43" s="69"/>
      <c r="J43" s="69"/>
      <c r="K43" s="69"/>
      <c r="L43" s="69"/>
      <c r="M43" s="69"/>
      <c r="AA43" s="69"/>
      <c r="AB43" s="69"/>
    </row>
    <row r="44" spans="1:28" ht="24.75" customHeight="1">
      <c r="A44" s="78"/>
      <c r="B44" s="87"/>
      <c r="C44" s="87"/>
      <c r="D44" s="23" t="s">
        <v>301</v>
      </c>
      <c r="E44" s="182" t="s">
        <v>302</v>
      </c>
      <c r="F44" s="147"/>
      <c r="G44" s="147"/>
      <c r="H44" s="147"/>
      <c r="I44" s="174" t="s">
        <v>303</v>
      </c>
      <c r="J44" s="161"/>
      <c r="K44" s="161"/>
      <c r="L44" s="161"/>
      <c r="M44" s="161"/>
      <c r="N44" s="161"/>
      <c r="O44" s="161"/>
      <c r="P44" s="161"/>
      <c r="Q44" s="161"/>
      <c r="R44" s="91"/>
      <c r="AA44" s="69"/>
      <c r="AB44" s="69"/>
    </row>
    <row r="45" spans="1:28" ht="24.75" customHeight="1">
      <c r="A45" s="78"/>
      <c r="B45" s="87"/>
      <c r="C45" s="87"/>
      <c r="D45" s="69"/>
      <c r="E45" s="91"/>
      <c r="F45" s="91"/>
      <c r="G45" s="88"/>
      <c r="H45" s="91"/>
      <c r="I45" s="91"/>
      <c r="J45" s="91"/>
      <c r="K45" s="88"/>
      <c r="L45" s="91"/>
      <c r="M45" s="91"/>
      <c r="N45" s="91"/>
      <c r="O45" s="91"/>
      <c r="P45" s="91"/>
      <c r="Q45" s="91"/>
      <c r="R45" s="91"/>
      <c r="AA45" s="69"/>
      <c r="AB45" s="69"/>
    </row>
    <row r="46" spans="1:13" ht="24.75" customHeight="1">
      <c r="A46" s="78"/>
      <c r="B46" s="87"/>
      <c r="C46" s="87"/>
      <c r="D46" s="69"/>
      <c r="E46" s="69"/>
      <c r="F46" s="69"/>
      <c r="G46" s="69"/>
      <c r="H46" s="69"/>
      <c r="I46" s="69"/>
      <c r="J46" s="69"/>
      <c r="K46" s="69"/>
      <c r="L46" s="69"/>
      <c r="M46" s="69"/>
    </row>
    <row r="47" spans="1:13" ht="24.75" customHeight="1">
      <c r="A47" s="78"/>
      <c r="B47" s="87"/>
      <c r="C47" s="87"/>
      <c r="D47" s="69"/>
      <c r="E47" s="69"/>
      <c r="F47" s="69"/>
      <c r="G47" s="69"/>
      <c r="H47" s="69"/>
      <c r="I47" s="69"/>
      <c r="J47" s="69"/>
      <c r="K47" s="69"/>
      <c r="L47" s="69"/>
      <c r="M47" s="69"/>
    </row>
    <row r="48" spans="4:13" ht="24.75" customHeight="1">
      <c r="D48" s="69"/>
      <c r="E48" s="69"/>
      <c r="F48" s="69"/>
      <c r="G48" s="69"/>
      <c r="H48" s="69"/>
      <c r="I48" s="69"/>
      <c r="J48" s="69"/>
      <c r="K48" s="69"/>
      <c r="L48" s="69"/>
      <c r="M48" s="69"/>
    </row>
    <row r="49" spans="4:13" ht="24.75" customHeight="1"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4:13" ht="24.75" customHeight="1"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4:18" ht="24.75" customHeight="1">
      <c r="D51" s="88"/>
      <c r="E51" s="88"/>
      <c r="F51" s="88"/>
      <c r="G51" s="88"/>
      <c r="H51" s="88"/>
      <c r="I51" s="88"/>
      <c r="J51" s="94"/>
      <c r="K51" s="88"/>
      <c r="L51" s="94"/>
      <c r="M51" s="88"/>
      <c r="N51" s="91"/>
      <c r="O51" s="91"/>
      <c r="P51" s="91"/>
      <c r="Q51" s="91"/>
      <c r="R51" s="91"/>
    </row>
    <row r="52" spans="4:18" ht="24.75" customHeight="1">
      <c r="D52" s="88"/>
      <c r="E52" s="88"/>
      <c r="F52" s="88"/>
      <c r="G52" s="88"/>
      <c r="H52" s="88"/>
      <c r="I52" s="88"/>
      <c r="J52" s="94"/>
      <c r="K52" s="88"/>
      <c r="L52" s="94"/>
      <c r="M52" s="88"/>
      <c r="N52" s="91"/>
      <c r="O52" s="91"/>
      <c r="P52" s="91"/>
      <c r="Q52" s="91"/>
      <c r="R52" s="91"/>
    </row>
    <row r="53" spans="4:18" ht="24.75" customHeight="1" thickBot="1">
      <c r="D53" s="88"/>
      <c r="E53" s="88"/>
      <c r="F53" s="88"/>
      <c r="G53" s="88"/>
      <c r="H53" s="88"/>
      <c r="I53" s="88"/>
      <c r="J53" s="94"/>
      <c r="K53" s="88"/>
      <c r="L53" s="185" t="s">
        <v>1</v>
      </c>
      <c r="M53" s="185"/>
      <c r="N53" s="102"/>
      <c r="O53" s="101"/>
      <c r="P53" s="103"/>
      <c r="Q53" s="93"/>
      <c r="R53" s="93"/>
    </row>
    <row r="54" spans="4:18" ht="24.75" customHeight="1">
      <c r="D54" s="88"/>
      <c r="E54" s="88"/>
      <c r="F54" s="88"/>
      <c r="G54" s="88"/>
      <c r="H54" s="88"/>
      <c r="I54" s="88"/>
      <c r="J54" s="94"/>
      <c r="K54" s="88"/>
      <c r="L54" s="94"/>
      <c r="M54" s="88"/>
      <c r="N54" s="91"/>
      <c r="O54" s="91"/>
      <c r="P54" s="91"/>
      <c r="Q54" s="91"/>
      <c r="R54" s="91"/>
    </row>
    <row r="55" spans="4:18" ht="24.75" customHeight="1">
      <c r="D55" s="88"/>
      <c r="E55" s="88"/>
      <c r="F55" s="88"/>
      <c r="G55" s="88"/>
      <c r="H55" s="88"/>
      <c r="I55" s="88"/>
      <c r="J55" s="94"/>
      <c r="K55" s="88"/>
      <c r="L55" s="94"/>
      <c r="M55" s="88"/>
      <c r="N55" s="91"/>
      <c r="O55" s="91"/>
      <c r="P55" s="91"/>
      <c r="Q55" s="91"/>
      <c r="R55" s="91"/>
    </row>
    <row r="56" spans="4:18" ht="24.75" customHeight="1">
      <c r="D56" s="88"/>
      <c r="E56" s="88"/>
      <c r="F56" s="88"/>
      <c r="G56" s="88"/>
      <c r="H56" s="88"/>
      <c r="I56" s="88"/>
      <c r="J56" s="94"/>
      <c r="K56" s="88"/>
      <c r="L56" s="94"/>
      <c r="M56" s="88"/>
      <c r="N56" s="91"/>
      <c r="O56" s="91"/>
      <c r="P56" s="91"/>
      <c r="Q56" s="91"/>
      <c r="R56" s="91"/>
    </row>
    <row r="57" spans="4:18" ht="24.75" customHeight="1">
      <c r="D57" s="88"/>
      <c r="E57" s="88"/>
      <c r="F57" s="88"/>
      <c r="G57" s="88"/>
      <c r="H57" s="88"/>
      <c r="I57" s="88"/>
      <c r="J57" s="94"/>
      <c r="K57" s="88"/>
      <c r="L57" s="94"/>
      <c r="M57" s="88"/>
      <c r="N57" s="91"/>
      <c r="O57" s="91"/>
      <c r="P57" s="91"/>
      <c r="Q57" s="91"/>
      <c r="R57" s="91"/>
    </row>
    <row r="58" spans="4:18" ht="24.75" customHeight="1">
      <c r="D58" s="88"/>
      <c r="E58" s="88"/>
      <c r="F58" s="88"/>
      <c r="G58" s="88"/>
      <c r="H58" s="88"/>
      <c r="I58" s="88"/>
      <c r="J58" s="94"/>
      <c r="K58" s="88"/>
      <c r="L58" s="94"/>
      <c r="M58" s="88"/>
      <c r="N58" s="91"/>
      <c r="O58" s="91"/>
      <c r="P58" s="91"/>
      <c r="Q58" s="91"/>
      <c r="R58" s="91"/>
    </row>
    <row r="59" spans="4:18" ht="24.75" customHeight="1">
      <c r="D59" s="88"/>
      <c r="E59" s="88"/>
      <c r="F59" s="88"/>
      <c r="G59" s="88"/>
      <c r="H59" s="88"/>
      <c r="I59" s="88"/>
      <c r="J59" s="94"/>
      <c r="K59" s="88"/>
      <c r="L59" s="94"/>
      <c r="M59" s="88"/>
      <c r="N59" s="91"/>
      <c r="O59" s="91"/>
      <c r="P59" s="91"/>
      <c r="Q59" s="91"/>
      <c r="R59" s="91"/>
    </row>
    <row r="60" spans="4:18" ht="24.75" customHeight="1">
      <c r="D60" s="88"/>
      <c r="E60" s="88"/>
      <c r="F60" s="88"/>
      <c r="G60" s="88"/>
      <c r="H60" s="88"/>
      <c r="I60" s="88"/>
      <c r="J60" s="94"/>
      <c r="K60" s="88"/>
      <c r="L60" s="94"/>
      <c r="M60" s="88"/>
      <c r="N60" s="91"/>
      <c r="O60" s="91"/>
      <c r="P60" s="91"/>
      <c r="Q60" s="91"/>
      <c r="R60" s="91"/>
    </row>
    <row r="61" spans="4:18" ht="24.75" customHeight="1">
      <c r="D61" s="88"/>
      <c r="E61" s="88"/>
      <c r="F61" s="88"/>
      <c r="G61" s="88"/>
      <c r="H61" s="88"/>
      <c r="I61" s="88"/>
      <c r="J61" s="94"/>
      <c r="K61" s="88"/>
      <c r="L61" s="94"/>
      <c r="M61" s="88"/>
      <c r="N61" s="91"/>
      <c r="O61" s="91"/>
      <c r="P61" s="91"/>
      <c r="Q61" s="91"/>
      <c r="R61" s="91"/>
    </row>
    <row r="62" spans="4:18" ht="24.75" customHeight="1">
      <c r="D62" s="88"/>
      <c r="E62" s="88"/>
      <c r="F62" s="88"/>
      <c r="G62" s="88"/>
      <c r="H62" s="88"/>
      <c r="I62" s="88"/>
      <c r="J62" s="94"/>
      <c r="K62" s="88"/>
      <c r="L62" s="94"/>
      <c r="M62" s="88"/>
      <c r="N62" s="91"/>
      <c r="O62" s="91"/>
      <c r="P62" s="91"/>
      <c r="Q62" s="91"/>
      <c r="R62" s="91"/>
    </row>
    <row r="63" spans="4:18" ht="24.75" customHeight="1">
      <c r="D63" s="88"/>
      <c r="E63" s="88"/>
      <c r="F63" s="88"/>
      <c r="G63" s="88"/>
      <c r="H63" s="88"/>
      <c r="I63" s="88"/>
      <c r="J63" s="94"/>
      <c r="K63" s="88"/>
      <c r="L63" s="94"/>
      <c r="M63" s="88"/>
      <c r="N63" s="91"/>
      <c r="O63" s="91"/>
      <c r="P63" s="91"/>
      <c r="Q63" s="91"/>
      <c r="R63" s="91"/>
    </row>
    <row r="64" spans="4:18" ht="24.75" customHeight="1">
      <c r="D64" s="88"/>
      <c r="E64" s="88"/>
      <c r="F64" s="88"/>
      <c r="G64" s="88"/>
      <c r="H64" s="88"/>
      <c r="I64" s="88"/>
      <c r="J64" s="94"/>
      <c r="K64" s="88"/>
      <c r="L64" s="94"/>
      <c r="M64" s="88"/>
      <c r="N64" s="91"/>
      <c r="O64" s="91"/>
      <c r="P64" s="91"/>
      <c r="Q64" s="91"/>
      <c r="R64" s="91"/>
    </row>
    <row r="65" spans="4:18" ht="24.75" customHeight="1">
      <c r="D65" s="88"/>
      <c r="E65" s="88"/>
      <c r="F65" s="88"/>
      <c r="G65" s="88"/>
      <c r="H65" s="88"/>
      <c r="I65" s="88"/>
      <c r="J65" s="94"/>
      <c r="K65" s="88"/>
      <c r="L65" s="94"/>
      <c r="M65" s="88"/>
      <c r="N65" s="91"/>
      <c r="O65" s="91"/>
      <c r="P65" s="91"/>
      <c r="Q65" s="91"/>
      <c r="R65" s="91"/>
    </row>
    <row r="66" spans="4:18" ht="24.75" customHeight="1">
      <c r="D66" s="88"/>
      <c r="E66" s="88"/>
      <c r="F66" s="88"/>
      <c r="G66" s="88"/>
      <c r="H66" s="88"/>
      <c r="I66" s="88"/>
      <c r="J66" s="94"/>
      <c r="K66" s="88"/>
      <c r="L66" s="94"/>
      <c r="M66" s="88"/>
      <c r="N66" s="91"/>
      <c r="O66" s="91"/>
      <c r="P66" s="91"/>
      <c r="Q66" s="91"/>
      <c r="R66" s="91"/>
    </row>
    <row r="67" spans="4:18" ht="24.75" customHeight="1">
      <c r="D67" s="88"/>
      <c r="E67" s="88"/>
      <c r="F67" s="88"/>
      <c r="G67" s="88"/>
      <c r="H67" s="88"/>
      <c r="I67" s="88"/>
      <c r="J67" s="94"/>
      <c r="K67" s="88"/>
      <c r="L67" s="94"/>
      <c r="M67" s="88"/>
      <c r="N67" s="91"/>
      <c r="O67" s="91"/>
      <c r="P67" s="91"/>
      <c r="Q67" s="91"/>
      <c r="R67" s="91"/>
    </row>
    <row r="68" spans="4:18" ht="24.75" customHeight="1">
      <c r="D68" s="88"/>
      <c r="E68" s="88"/>
      <c r="F68" s="88"/>
      <c r="G68" s="88"/>
      <c r="H68" s="88"/>
      <c r="I68" s="88"/>
      <c r="J68" s="94"/>
      <c r="K68" s="88"/>
      <c r="L68" s="94"/>
      <c r="M68" s="88"/>
      <c r="N68" s="91"/>
      <c r="O68" s="91"/>
      <c r="P68" s="91"/>
      <c r="Q68" s="91"/>
      <c r="R68" s="91"/>
    </row>
    <row r="69" spans="4:18" ht="24.75" customHeight="1">
      <c r="D69" s="88"/>
      <c r="E69" s="88"/>
      <c r="F69" s="88"/>
      <c r="G69" s="88"/>
      <c r="H69" s="88"/>
      <c r="I69" s="88"/>
      <c r="J69" s="94"/>
      <c r="K69" s="88"/>
      <c r="L69" s="94"/>
      <c r="M69" s="88"/>
      <c r="N69" s="91"/>
      <c r="O69" s="91"/>
      <c r="P69" s="91"/>
      <c r="Q69" s="91"/>
      <c r="R69" s="91"/>
    </row>
    <row r="70" spans="4:18" ht="24.75" customHeight="1">
      <c r="D70" s="88"/>
      <c r="E70" s="88"/>
      <c r="F70" s="88"/>
      <c r="G70" s="88"/>
      <c r="H70" s="88"/>
      <c r="I70" s="88"/>
      <c r="J70" s="94"/>
      <c r="K70" s="88"/>
      <c r="L70" s="94"/>
      <c r="M70" s="88"/>
      <c r="N70" s="91"/>
      <c r="O70" s="91"/>
      <c r="P70" s="91"/>
      <c r="Q70" s="91"/>
      <c r="R70" s="91"/>
    </row>
    <row r="71" spans="4:18" ht="24.75" customHeight="1">
      <c r="D71" s="88"/>
      <c r="E71" s="88"/>
      <c r="F71" s="88"/>
      <c r="G71" s="88"/>
      <c r="H71" s="88"/>
      <c r="I71" s="88"/>
      <c r="J71" s="94"/>
      <c r="K71" s="88"/>
      <c r="L71" s="94"/>
      <c r="M71" s="88"/>
      <c r="N71" s="91"/>
      <c r="O71" s="91"/>
      <c r="P71" s="91"/>
      <c r="Q71" s="91"/>
      <c r="R71" s="91"/>
    </row>
    <row r="72" spans="4:18" ht="24.75" customHeight="1">
      <c r="D72" s="88"/>
      <c r="E72" s="88"/>
      <c r="F72" s="88"/>
      <c r="G72" s="88"/>
      <c r="H72" s="88"/>
      <c r="I72" s="88"/>
      <c r="J72" s="94"/>
      <c r="K72" s="88"/>
      <c r="L72" s="94"/>
      <c r="M72" s="88"/>
      <c r="N72" s="91"/>
      <c r="O72" s="91"/>
      <c r="P72" s="91"/>
      <c r="Q72" s="91"/>
      <c r="R72" s="91"/>
    </row>
    <row r="73" spans="4:18" ht="24.75" customHeight="1">
      <c r="D73" s="88"/>
      <c r="E73" s="88"/>
      <c r="F73" s="88"/>
      <c r="G73" s="88"/>
      <c r="H73" s="88"/>
      <c r="I73" s="88"/>
      <c r="J73" s="94"/>
      <c r="K73" s="88"/>
      <c r="L73" s="94"/>
      <c r="M73" s="88"/>
      <c r="N73" s="91"/>
      <c r="O73" s="91"/>
      <c r="P73" s="91"/>
      <c r="Q73" s="91"/>
      <c r="R73" s="91"/>
    </row>
    <row r="74" spans="4:18" ht="24.75" customHeight="1">
      <c r="D74" s="88"/>
      <c r="E74" s="88"/>
      <c r="F74" s="88"/>
      <c r="G74" s="88"/>
      <c r="H74" s="88"/>
      <c r="I74" s="88"/>
      <c r="J74" s="94"/>
      <c r="K74" s="88"/>
      <c r="L74" s="94"/>
      <c r="M74" s="88"/>
      <c r="N74" s="91"/>
      <c r="O74" s="91"/>
      <c r="P74" s="91"/>
      <c r="Q74" s="91"/>
      <c r="R74" s="91"/>
    </row>
    <row r="75" spans="4:18" ht="24.75" customHeight="1">
      <c r="D75" s="88"/>
      <c r="E75" s="88"/>
      <c r="F75" s="88"/>
      <c r="G75" s="88"/>
      <c r="H75" s="88"/>
      <c r="I75" s="88"/>
      <c r="J75" s="94"/>
      <c r="K75" s="88"/>
      <c r="L75" s="94"/>
      <c r="M75" s="88"/>
      <c r="N75" s="91"/>
      <c r="O75" s="91"/>
      <c r="P75" s="91"/>
      <c r="Q75" s="91"/>
      <c r="R75" s="91"/>
    </row>
    <row r="76" spans="4:18" ht="24.75" customHeight="1">
      <c r="D76" s="88"/>
      <c r="E76" s="88"/>
      <c r="F76" s="88"/>
      <c r="G76" s="88"/>
      <c r="H76" s="88"/>
      <c r="I76" s="88"/>
      <c r="J76" s="94"/>
      <c r="K76" s="88"/>
      <c r="L76" s="94"/>
      <c r="M76" s="88"/>
      <c r="N76" s="91"/>
      <c r="O76" s="91"/>
      <c r="P76" s="91"/>
      <c r="Q76" s="91"/>
      <c r="R76" s="91"/>
    </row>
    <row r="77" spans="4:18" ht="24.75" customHeight="1">
      <c r="D77" s="88"/>
      <c r="E77" s="88"/>
      <c r="F77" s="88"/>
      <c r="G77" s="88"/>
      <c r="H77" s="88"/>
      <c r="I77" s="88"/>
      <c r="J77" s="94"/>
      <c r="K77" s="88"/>
      <c r="L77" s="94"/>
      <c r="M77" s="88"/>
      <c r="N77" s="91"/>
      <c r="O77" s="91"/>
      <c r="P77" s="91"/>
      <c r="Q77" s="91"/>
      <c r="R77" s="91"/>
    </row>
    <row r="78" spans="4:18" ht="24.75" customHeight="1">
      <c r="D78" s="88"/>
      <c r="E78" s="88"/>
      <c r="F78" s="88"/>
      <c r="G78" s="88"/>
      <c r="H78" s="88"/>
      <c r="I78" s="88"/>
      <c r="J78" s="94"/>
      <c r="K78" s="88"/>
      <c r="L78" s="94"/>
      <c r="M78" s="88"/>
      <c r="N78" s="91"/>
      <c r="O78" s="91"/>
      <c r="P78" s="91"/>
      <c r="Q78" s="91"/>
      <c r="R78" s="91"/>
    </row>
    <row r="79" spans="4:18" ht="24.75" customHeight="1">
      <c r="D79" s="88"/>
      <c r="E79" s="88"/>
      <c r="F79" s="88"/>
      <c r="G79" s="88"/>
      <c r="H79" s="88"/>
      <c r="I79" s="88"/>
      <c r="J79" s="94"/>
      <c r="K79" s="88"/>
      <c r="L79" s="94"/>
      <c r="M79" s="88"/>
      <c r="N79" s="91"/>
      <c r="O79" s="91"/>
      <c r="P79" s="91"/>
      <c r="Q79" s="91"/>
      <c r="R79" s="91"/>
    </row>
    <row r="80" spans="4:18" ht="24.75" customHeight="1">
      <c r="D80" s="88"/>
      <c r="E80" s="88"/>
      <c r="F80" s="88"/>
      <c r="G80" s="88"/>
      <c r="H80" s="88"/>
      <c r="I80" s="88"/>
      <c r="J80" s="94"/>
      <c r="K80" s="88"/>
      <c r="L80" s="94"/>
      <c r="M80" s="88"/>
      <c r="N80" s="91"/>
      <c r="O80" s="91"/>
      <c r="P80" s="91"/>
      <c r="Q80" s="91"/>
      <c r="R80" s="91"/>
    </row>
    <row r="81" spans="4:18" ht="24.75" customHeight="1">
      <c r="D81" s="88"/>
      <c r="E81" s="88"/>
      <c r="F81" s="88"/>
      <c r="G81" s="88"/>
      <c r="H81" s="88"/>
      <c r="I81" s="88"/>
      <c r="J81" s="94"/>
      <c r="K81" s="88"/>
      <c r="L81" s="94"/>
      <c r="M81" s="88"/>
      <c r="N81" s="91"/>
      <c r="O81" s="91"/>
      <c r="P81" s="91"/>
      <c r="Q81" s="91"/>
      <c r="R81" s="91"/>
    </row>
    <row r="82" spans="4:18" ht="24.75" customHeight="1">
      <c r="D82" s="88"/>
      <c r="E82" s="88"/>
      <c r="F82" s="88"/>
      <c r="G82" s="88"/>
      <c r="H82" s="88"/>
      <c r="I82" s="88"/>
      <c r="J82" s="94"/>
      <c r="K82" s="88"/>
      <c r="L82" s="94"/>
      <c r="M82" s="88"/>
      <c r="N82" s="91"/>
      <c r="O82" s="91"/>
      <c r="P82" s="91"/>
      <c r="Q82" s="91"/>
      <c r="R82" s="91"/>
    </row>
    <row r="83" spans="4:18" ht="24.75" customHeight="1">
      <c r="D83" s="88"/>
      <c r="E83" s="88"/>
      <c r="F83" s="88"/>
      <c r="G83" s="88"/>
      <c r="H83" s="88"/>
      <c r="I83" s="88"/>
      <c r="J83" s="94"/>
      <c r="K83" s="88"/>
      <c r="L83" s="94"/>
      <c r="M83" s="88"/>
      <c r="N83" s="91"/>
      <c r="O83" s="91"/>
      <c r="P83" s="91"/>
      <c r="Q83" s="91"/>
      <c r="R83" s="91"/>
    </row>
    <row r="84" spans="4:18" ht="24.75" customHeight="1">
      <c r="D84" s="88"/>
      <c r="E84" s="88"/>
      <c r="F84" s="88"/>
      <c r="G84" s="88"/>
      <c r="H84" s="88"/>
      <c r="I84" s="88"/>
      <c r="J84" s="94"/>
      <c r="K84" s="88"/>
      <c r="L84" s="94"/>
      <c r="M84" s="88"/>
      <c r="N84" s="91"/>
      <c r="O84" s="91"/>
      <c r="P84" s="91"/>
      <c r="Q84" s="91"/>
      <c r="R84" s="91"/>
    </row>
    <row r="85" spans="4:18" ht="24.75" customHeight="1">
      <c r="D85" s="88"/>
      <c r="E85" s="88"/>
      <c r="F85" s="88"/>
      <c r="G85" s="88"/>
      <c r="H85" s="88"/>
      <c r="I85" s="88"/>
      <c r="J85" s="94"/>
      <c r="K85" s="88"/>
      <c r="L85" s="94"/>
      <c r="M85" s="88"/>
      <c r="N85" s="91"/>
      <c r="O85" s="91"/>
      <c r="P85" s="91"/>
      <c r="Q85" s="91"/>
      <c r="R85" s="91"/>
    </row>
    <row r="86" spans="4:18" ht="24.75" customHeight="1">
      <c r="D86" s="88"/>
      <c r="E86" s="88"/>
      <c r="F86" s="88"/>
      <c r="G86" s="88"/>
      <c r="H86" s="88"/>
      <c r="I86" s="88"/>
      <c r="J86" s="94"/>
      <c r="K86" s="88"/>
      <c r="L86" s="94"/>
      <c r="M86" s="88"/>
      <c r="N86" s="91"/>
      <c r="O86" s="91"/>
      <c r="P86" s="91"/>
      <c r="Q86" s="91"/>
      <c r="R86" s="91"/>
    </row>
    <row r="87" spans="4:18" ht="24.75" customHeight="1">
      <c r="D87" s="88"/>
      <c r="E87" s="88"/>
      <c r="F87" s="88"/>
      <c r="G87" s="88"/>
      <c r="H87" s="88"/>
      <c r="I87" s="88"/>
      <c r="J87" s="94"/>
      <c r="K87" s="88"/>
      <c r="L87" s="94"/>
      <c r="M87" s="88"/>
      <c r="N87" s="91"/>
      <c r="O87" s="91"/>
      <c r="P87" s="91"/>
      <c r="Q87" s="91"/>
      <c r="R87" s="91"/>
    </row>
    <row r="88" spans="4:18" ht="24.75" customHeight="1">
      <c r="D88" s="88"/>
      <c r="E88" s="88"/>
      <c r="F88" s="88"/>
      <c r="G88" s="88"/>
      <c r="H88" s="88"/>
      <c r="I88" s="88"/>
      <c r="J88" s="94"/>
      <c r="K88" s="88"/>
      <c r="L88" s="94"/>
      <c r="M88" s="88"/>
      <c r="N88" s="91"/>
      <c r="O88" s="91"/>
      <c r="P88" s="91"/>
      <c r="Q88" s="91"/>
      <c r="R88" s="91"/>
    </row>
    <row r="89" spans="4:18" ht="24.75" customHeight="1">
      <c r="D89" s="88"/>
      <c r="E89" s="88"/>
      <c r="F89" s="88"/>
      <c r="G89" s="88"/>
      <c r="H89" s="88"/>
      <c r="I89" s="88"/>
      <c r="J89" s="94"/>
      <c r="K89" s="88"/>
      <c r="L89" s="94"/>
      <c r="M89" s="88"/>
      <c r="N89" s="91"/>
      <c r="O89" s="91"/>
      <c r="P89" s="91"/>
      <c r="Q89" s="91"/>
      <c r="R89" s="91"/>
    </row>
    <row r="90" spans="4:18" ht="24.75" customHeight="1">
      <c r="D90" s="88"/>
      <c r="E90" s="88"/>
      <c r="F90" s="88"/>
      <c r="G90" s="88"/>
      <c r="H90" s="88"/>
      <c r="I90" s="88"/>
      <c r="J90" s="94"/>
      <c r="K90" s="88"/>
      <c r="L90" s="94"/>
      <c r="M90" s="88"/>
      <c r="N90" s="91"/>
      <c r="O90" s="91"/>
      <c r="P90" s="91"/>
      <c r="Q90" s="91"/>
      <c r="R90" s="91"/>
    </row>
    <row r="91" spans="4:18" ht="24.75" customHeight="1">
      <c r="D91" s="88"/>
      <c r="E91" s="88"/>
      <c r="F91" s="88"/>
      <c r="G91" s="88"/>
      <c r="H91" s="88"/>
      <c r="I91" s="88"/>
      <c r="J91" s="94"/>
      <c r="K91" s="88"/>
      <c r="L91" s="94"/>
      <c r="M91" s="88"/>
      <c r="N91" s="91"/>
      <c r="O91" s="91"/>
      <c r="P91" s="91"/>
      <c r="Q91" s="91"/>
      <c r="R91" s="91"/>
    </row>
    <row r="92" spans="4:18" ht="24.75" customHeight="1">
      <c r="D92" s="88"/>
      <c r="E92" s="88"/>
      <c r="F92" s="88"/>
      <c r="G92" s="88"/>
      <c r="H92" s="88"/>
      <c r="I92" s="88"/>
      <c r="J92" s="94"/>
      <c r="K92" s="88"/>
      <c r="L92" s="94"/>
      <c r="M92" s="88"/>
      <c r="N92" s="91"/>
      <c r="O92" s="91"/>
      <c r="P92" s="91"/>
      <c r="Q92" s="91"/>
      <c r="R92" s="91"/>
    </row>
    <row r="93" spans="4:18" ht="24.75" customHeight="1">
      <c r="D93" s="88"/>
      <c r="E93" s="88"/>
      <c r="F93" s="88"/>
      <c r="G93" s="88"/>
      <c r="H93" s="88"/>
      <c r="I93" s="88"/>
      <c r="J93" s="94"/>
      <c r="K93" s="88"/>
      <c r="L93" s="94"/>
      <c r="M93" s="88"/>
      <c r="N93" s="91"/>
      <c r="O93" s="91"/>
      <c r="P93" s="91"/>
      <c r="Q93" s="91"/>
      <c r="R93" s="91"/>
    </row>
    <row r="94" spans="4:18" ht="24.75" customHeight="1">
      <c r="D94" s="88"/>
      <c r="E94" s="88"/>
      <c r="F94" s="88"/>
      <c r="G94" s="88"/>
      <c r="H94" s="88"/>
      <c r="I94" s="88"/>
      <c r="J94" s="94"/>
      <c r="K94" s="88"/>
      <c r="L94" s="94"/>
      <c r="M94" s="88"/>
      <c r="N94" s="91"/>
      <c r="O94" s="91"/>
      <c r="P94" s="91"/>
      <c r="Q94" s="91"/>
      <c r="R94" s="91"/>
    </row>
    <row r="95" spans="4:18" ht="24.75" customHeight="1">
      <c r="D95" s="88"/>
      <c r="E95" s="88"/>
      <c r="F95" s="88"/>
      <c r="G95" s="88"/>
      <c r="H95" s="88"/>
      <c r="I95" s="88"/>
      <c r="J95" s="94"/>
      <c r="K95" s="88"/>
      <c r="L95" s="94"/>
      <c r="M95" s="88"/>
      <c r="N95" s="91"/>
      <c r="O95" s="91"/>
      <c r="P95" s="91"/>
      <c r="Q95" s="91"/>
      <c r="R95" s="91"/>
    </row>
    <row r="96" spans="4:18" ht="24.75" customHeight="1">
      <c r="D96" s="88"/>
      <c r="E96" s="88"/>
      <c r="F96" s="88"/>
      <c r="G96" s="88"/>
      <c r="H96" s="88"/>
      <c r="I96" s="88"/>
      <c r="J96" s="94"/>
      <c r="K96" s="88"/>
      <c r="L96" s="94"/>
      <c r="M96" s="88"/>
      <c r="N96" s="91"/>
      <c r="O96" s="91"/>
      <c r="P96" s="91"/>
      <c r="Q96" s="91"/>
      <c r="R96" s="91"/>
    </row>
    <row r="97" spans="4:18" ht="24.75" customHeight="1">
      <c r="D97" s="88"/>
      <c r="E97" s="88"/>
      <c r="F97" s="88"/>
      <c r="G97" s="88"/>
      <c r="H97" s="88"/>
      <c r="I97" s="88"/>
      <c r="J97" s="94"/>
      <c r="K97" s="88"/>
      <c r="L97" s="94"/>
      <c r="M97" s="88"/>
      <c r="N97" s="91"/>
      <c r="O97" s="91"/>
      <c r="P97" s="91"/>
      <c r="Q97" s="91"/>
      <c r="R97" s="91"/>
    </row>
    <row r="98" spans="4:18" ht="24.75" customHeight="1">
      <c r="D98" s="88"/>
      <c r="E98" s="88"/>
      <c r="F98" s="88"/>
      <c r="G98" s="88"/>
      <c r="H98" s="88"/>
      <c r="I98" s="88"/>
      <c r="J98" s="94"/>
      <c r="K98" s="88"/>
      <c r="L98" s="94"/>
      <c r="M98" s="88"/>
      <c r="N98" s="91"/>
      <c r="O98" s="91"/>
      <c r="P98" s="91"/>
      <c r="Q98" s="91"/>
      <c r="R98" s="91"/>
    </row>
    <row r="99" spans="4:18" ht="24.75" customHeight="1">
      <c r="D99" s="88"/>
      <c r="E99" s="88"/>
      <c r="F99" s="88"/>
      <c r="G99" s="88"/>
      <c r="H99" s="88"/>
      <c r="I99" s="88"/>
      <c r="J99" s="94"/>
      <c r="K99" s="88"/>
      <c r="L99" s="94"/>
      <c r="M99" s="88"/>
      <c r="N99" s="91"/>
      <c r="O99" s="91"/>
      <c r="P99" s="91"/>
      <c r="Q99" s="91"/>
      <c r="R99" s="91"/>
    </row>
    <row r="100" spans="4:18" ht="24.75" customHeight="1">
      <c r="D100" s="88"/>
      <c r="E100" s="88"/>
      <c r="F100" s="88"/>
      <c r="G100" s="88"/>
      <c r="H100" s="88"/>
      <c r="I100" s="88"/>
      <c r="J100" s="94"/>
      <c r="K100" s="88"/>
      <c r="L100" s="94"/>
      <c r="M100" s="88"/>
      <c r="N100" s="91"/>
      <c r="O100" s="91"/>
      <c r="P100" s="91"/>
      <c r="Q100" s="91"/>
      <c r="R100" s="91"/>
    </row>
    <row r="101" spans="4:18" ht="24.75" customHeight="1">
      <c r="D101" s="88"/>
      <c r="E101" s="88"/>
      <c r="F101" s="88"/>
      <c r="G101" s="88"/>
      <c r="H101" s="88"/>
      <c r="I101" s="88"/>
      <c r="J101" s="94"/>
      <c r="K101" s="88"/>
      <c r="L101" s="94"/>
      <c r="M101" s="88"/>
      <c r="N101" s="91"/>
      <c r="O101" s="91"/>
      <c r="P101" s="91"/>
      <c r="Q101" s="91"/>
      <c r="R101" s="91"/>
    </row>
    <row r="102" spans="4:18" ht="24.75" customHeight="1">
      <c r="D102" s="88"/>
      <c r="E102" s="88"/>
      <c r="F102" s="88"/>
      <c r="G102" s="88"/>
      <c r="H102" s="88"/>
      <c r="I102" s="88"/>
      <c r="J102" s="94"/>
      <c r="K102" s="88"/>
      <c r="L102" s="94"/>
      <c r="M102" s="88"/>
      <c r="N102" s="91"/>
      <c r="O102" s="91"/>
      <c r="P102" s="91"/>
      <c r="Q102" s="91"/>
      <c r="R102" s="91"/>
    </row>
    <row r="103" spans="4:18" ht="24.75" customHeight="1">
      <c r="D103" s="88"/>
      <c r="E103" s="88"/>
      <c r="F103" s="88"/>
      <c r="G103" s="88"/>
      <c r="H103" s="88"/>
      <c r="I103" s="88"/>
      <c r="J103" s="94"/>
      <c r="K103" s="88"/>
      <c r="L103" s="94"/>
      <c r="M103" s="88"/>
      <c r="N103" s="91"/>
      <c r="O103" s="91"/>
      <c r="P103" s="91"/>
      <c r="Q103" s="91"/>
      <c r="R103" s="91"/>
    </row>
    <row r="104" spans="4:18" ht="24.75" customHeight="1">
      <c r="D104" s="88"/>
      <c r="E104" s="88"/>
      <c r="F104" s="88"/>
      <c r="G104" s="88"/>
      <c r="H104" s="88"/>
      <c r="I104" s="88"/>
      <c r="J104" s="94"/>
      <c r="K104" s="88"/>
      <c r="L104" s="94"/>
      <c r="M104" s="88"/>
      <c r="N104" s="91"/>
      <c r="O104" s="91"/>
      <c r="P104" s="91"/>
      <c r="Q104" s="91"/>
      <c r="R104" s="91"/>
    </row>
  </sheetData>
  <sheetProtection password="E177" sheet="1" objects="1" scenarios="1"/>
  <mergeCells count="33">
    <mergeCell ref="A1:C1"/>
    <mergeCell ref="D1:R1"/>
    <mergeCell ref="A2:B2"/>
    <mergeCell ref="D2:R2"/>
    <mergeCell ref="D3:R3"/>
    <mergeCell ref="E4:G4"/>
    <mergeCell ref="H4:R4"/>
    <mergeCell ref="E7:F7"/>
    <mergeCell ref="G7:R7"/>
    <mergeCell ref="E10:F10"/>
    <mergeCell ref="G10:Q10"/>
    <mergeCell ref="E13:G13"/>
    <mergeCell ref="H13:Q13"/>
    <mergeCell ref="E16:G16"/>
    <mergeCell ref="H16:Q16"/>
    <mergeCell ref="E19:H19"/>
    <mergeCell ref="I19:Q19"/>
    <mergeCell ref="D26:R26"/>
    <mergeCell ref="D27:R27"/>
    <mergeCell ref="D28:Q28"/>
    <mergeCell ref="E29:G29"/>
    <mergeCell ref="H29:R29"/>
    <mergeCell ref="E32:F32"/>
    <mergeCell ref="G32:R32"/>
    <mergeCell ref="E35:F35"/>
    <mergeCell ref="G35:Q35"/>
    <mergeCell ref="E44:H44"/>
    <mergeCell ref="I44:Q44"/>
    <mergeCell ref="L53:M53"/>
    <mergeCell ref="E38:G38"/>
    <mergeCell ref="H38:Q38"/>
    <mergeCell ref="E41:G41"/>
    <mergeCell ref="H41:Q41"/>
  </mergeCells>
  <hyperlinks>
    <hyperlink ref="T1" location="算数小テスト一覧!A1" display="→算数小テスト一覧に戻る"/>
  </hyperlinks>
  <printOptions/>
  <pageMargins left="0.3937007874015748" right="0.3937007874015748" top="0.5905511811023623" bottom="0.5905511811023623" header="0.11811023622047245" footer="0.11811023622047245"/>
  <pageSetup horizontalDpi="600" verticalDpi="600" orientation="portrait" paperSize="13" r:id="rId1"/>
  <rowBreaks count="1" manualBreakCount="1">
    <brk id="25" min="3" max="17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B1:K60"/>
  <sheetViews>
    <sheetView zoomScale="75" zoomScaleNormal="75" workbookViewId="0" topLeftCell="A1">
      <selection activeCell="K1" sqref="K1"/>
    </sheetView>
  </sheetViews>
  <sheetFormatPr defaultColWidth="9.00390625" defaultRowHeight="25.5" customHeight="1"/>
  <cols>
    <col min="1" max="1" width="9.00390625" style="37" customWidth="1"/>
    <col min="2" max="2" width="9.00390625" style="45" customWidth="1"/>
    <col min="3" max="7" width="13.75390625" style="10" customWidth="1"/>
    <col min="8" max="9" width="13.75390625" style="37" customWidth="1"/>
    <col min="10" max="10" width="9.00390625" style="37" customWidth="1"/>
    <col min="11" max="11" width="27.00390625" style="12" customWidth="1"/>
    <col min="12" max="16384" width="9.00390625" style="37" customWidth="1"/>
  </cols>
  <sheetData>
    <row r="1" spans="2:11" ht="25.5" customHeight="1">
      <c r="B1" s="190" t="s">
        <v>124</v>
      </c>
      <c r="C1" s="191"/>
      <c r="D1" s="191"/>
      <c r="E1" s="191"/>
      <c r="F1" s="191"/>
      <c r="G1" s="191"/>
      <c r="K1" s="106" t="s">
        <v>313</v>
      </c>
    </row>
    <row r="2" spans="2:7" ht="25.5" customHeight="1">
      <c r="B2" s="192" t="s">
        <v>125</v>
      </c>
      <c r="C2" s="193"/>
      <c r="D2" s="193"/>
      <c r="E2" s="193"/>
      <c r="F2" s="193"/>
      <c r="G2" s="193"/>
    </row>
    <row r="3" spans="2:7" ht="25.5" customHeight="1">
      <c r="B3" s="45" t="s">
        <v>130</v>
      </c>
      <c r="C3" s="43"/>
      <c r="D3" s="42" t="s">
        <v>126</v>
      </c>
      <c r="E3" s="42" t="s">
        <v>127</v>
      </c>
      <c r="F3" s="42" t="s">
        <v>128</v>
      </c>
      <c r="G3" s="42" t="s">
        <v>129</v>
      </c>
    </row>
    <row r="4" spans="3:7" ht="25.5" customHeight="1">
      <c r="C4" s="42" t="s">
        <v>131</v>
      </c>
      <c r="D4" s="41"/>
      <c r="E4" s="41"/>
      <c r="F4" s="41"/>
      <c r="G4" s="41"/>
    </row>
    <row r="5" spans="3:7" ht="25.5" customHeight="1">
      <c r="C5" s="42" t="s">
        <v>132</v>
      </c>
      <c r="D5" s="41"/>
      <c r="E5" s="41"/>
      <c r="F5" s="41"/>
      <c r="G5" s="41"/>
    </row>
    <row r="6" spans="3:7" ht="25.5" customHeight="1">
      <c r="C6" s="42" t="s">
        <v>133</v>
      </c>
      <c r="D6" s="41"/>
      <c r="E6" s="41"/>
      <c r="F6" s="41"/>
      <c r="G6" s="41"/>
    </row>
    <row r="7" spans="3:7" ht="25.5" customHeight="1">
      <c r="C7" s="42" t="s">
        <v>134</v>
      </c>
      <c r="D7" s="41"/>
      <c r="E7" s="41"/>
      <c r="F7" s="41"/>
      <c r="G7" s="41"/>
    </row>
    <row r="8" spans="3:7" ht="25.5" customHeight="1">
      <c r="C8" s="37"/>
      <c r="D8" s="37"/>
      <c r="E8" s="37"/>
      <c r="F8" s="37"/>
      <c r="G8" s="37"/>
    </row>
    <row r="9" spans="2:8" ht="25.5" customHeight="1">
      <c r="B9" s="45" t="s">
        <v>135</v>
      </c>
      <c r="C9" s="43"/>
      <c r="D9" s="42" t="s">
        <v>139</v>
      </c>
      <c r="E9" s="42" t="s">
        <v>140</v>
      </c>
      <c r="F9" s="42" t="s">
        <v>141</v>
      </c>
      <c r="G9" s="44" t="s">
        <v>136</v>
      </c>
      <c r="H9" s="44" t="s">
        <v>103</v>
      </c>
    </row>
    <row r="10" spans="3:8" ht="25.5" customHeight="1">
      <c r="C10" s="42" t="s">
        <v>144</v>
      </c>
      <c r="D10" s="41"/>
      <c r="E10" s="41"/>
      <c r="F10" s="41"/>
      <c r="G10" s="41"/>
      <c r="H10" s="41"/>
    </row>
    <row r="11" spans="3:8" ht="25.5" customHeight="1">
      <c r="C11" s="42" t="s">
        <v>143</v>
      </c>
      <c r="D11" s="41"/>
      <c r="E11" s="41"/>
      <c r="F11" s="41"/>
      <c r="G11" s="41"/>
      <c r="H11" s="41"/>
    </row>
    <row r="12" spans="3:8" ht="25.5" customHeight="1">
      <c r="C12" s="42" t="s">
        <v>142</v>
      </c>
      <c r="D12" s="41"/>
      <c r="E12" s="41"/>
      <c r="F12" s="41"/>
      <c r="G12" s="41"/>
      <c r="H12" s="41"/>
    </row>
    <row r="13" spans="3:8" ht="25.5" customHeight="1">
      <c r="C13" s="42" t="s">
        <v>137</v>
      </c>
      <c r="D13" s="41"/>
      <c r="E13" s="41"/>
      <c r="F13" s="41"/>
      <c r="G13" s="41"/>
      <c r="H13" s="41"/>
    </row>
    <row r="14" spans="3:8" ht="25.5" customHeight="1">
      <c r="C14" s="42" t="s">
        <v>138</v>
      </c>
      <c r="D14" s="41"/>
      <c r="E14" s="41"/>
      <c r="F14" s="41"/>
      <c r="G14" s="41"/>
      <c r="H14" s="41"/>
    </row>
    <row r="15" spans="2:7" ht="25.5" customHeight="1">
      <c r="B15" s="46"/>
      <c r="C15" s="37"/>
      <c r="D15" s="37"/>
      <c r="E15" s="37"/>
      <c r="F15" s="37"/>
      <c r="G15" s="37"/>
    </row>
    <row r="16" spans="2:8" ht="25.5" customHeight="1">
      <c r="B16" s="194" t="s">
        <v>149</v>
      </c>
      <c r="C16" s="43"/>
      <c r="D16" s="42" t="s">
        <v>145</v>
      </c>
      <c r="E16" s="42" t="s">
        <v>146</v>
      </c>
      <c r="F16" s="42" t="s">
        <v>164</v>
      </c>
      <c r="G16" s="44" t="s">
        <v>168</v>
      </c>
      <c r="H16" s="44" t="s">
        <v>169</v>
      </c>
    </row>
    <row r="17" spans="2:8" ht="25.5" customHeight="1">
      <c r="B17" s="195"/>
      <c r="C17" s="42" t="s">
        <v>147</v>
      </c>
      <c r="D17" s="41"/>
      <c r="E17" s="41"/>
      <c r="F17" s="41"/>
      <c r="G17" s="41"/>
      <c r="H17" s="41"/>
    </row>
    <row r="18" spans="3:8" ht="25.5" customHeight="1">
      <c r="C18" s="42" t="s">
        <v>148</v>
      </c>
      <c r="D18" s="41"/>
      <c r="E18" s="41"/>
      <c r="F18" s="41"/>
      <c r="G18" s="41"/>
      <c r="H18" s="41"/>
    </row>
    <row r="19" spans="3:8" ht="25.5" customHeight="1">
      <c r="C19" s="42" t="s">
        <v>165</v>
      </c>
      <c r="D19" s="41"/>
      <c r="E19" s="41"/>
      <c r="F19" s="41"/>
      <c r="G19" s="41"/>
      <c r="H19" s="41"/>
    </row>
    <row r="20" spans="3:8" ht="25.5" customHeight="1">
      <c r="C20" s="42" t="s">
        <v>166</v>
      </c>
      <c r="D20" s="41"/>
      <c r="E20" s="41"/>
      <c r="F20" s="41"/>
      <c r="G20" s="41"/>
      <c r="H20" s="41"/>
    </row>
    <row r="21" spans="3:8" ht="25.5" customHeight="1">
      <c r="C21" s="42" t="s">
        <v>167</v>
      </c>
      <c r="D21" s="41"/>
      <c r="E21" s="41"/>
      <c r="F21" s="41"/>
      <c r="G21" s="41"/>
      <c r="H21" s="41"/>
    </row>
    <row r="23" spans="2:7" ht="25.5" customHeight="1">
      <c r="B23" s="45" t="s">
        <v>158</v>
      </c>
      <c r="C23" s="43"/>
      <c r="D23" s="42" t="s">
        <v>153</v>
      </c>
      <c r="E23" s="42" t="s">
        <v>150</v>
      </c>
      <c r="F23" s="42" t="s">
        <v>151</v>
      </c>
      <c r="G23" s="42" t="s">
        <v>152</v>
      </c>
    </row>
    <row r="24" spans="3:7" ht="25.5" customHeight="1">
      <c r="C24" s="42" t="s">
        <v>154</v>
      </c>
      <c r="D24" s="41"/>
      <c r="E24" s="41"/>
      <c r="F24" s="41"/>
      <c r="G24" s="41"/>
    </row>
    <row r="25" spans="3:7" ht="25.5" customHeight="1">
      <c r="C25" s="42" t="s">
        <v>155</v>
      </c>
      <c r="D25" s="41"/>
      <c r="E25" s="41"/>
      <c r="F25" s="41"/>
      <c r="G25" s="41"/>
    </row>
    <row r="26" spans="3:7" ht="25.5" customHeight="1">
      <c r="C26" s="42" t="s">
        <v>156</v>
      </c>
      <c r="D26" s="41"/>
      <c r="E26" s="41"/>
      <c r="F26" s="41"/>
      <c r="G26" s="41"/>
    </row>
    <row r="27" spans="3:7" ht="25.5" customHeight="1">
      <c r="C27" s="42" t="s">
        <v>157</v>
      </c>
      <c r="D27" s="41"/>
      <c r="E27" s="41"/>
      <c r="F27" s="41"/>
      <c r="G27" s="41"/>
    </row>
    <row r="30" spans="6:7" ht="25.5" customHeight="1" thickBot="1">
      <c r="F30" s="40" t="s">
        <v>159</v>
      </c>
      <c r="G30" s="40"/>
    </row>
    <row r="31" spans="2:7" ht="25.5" customHeight="1">
      <c r="B31" s="190" t="s">
        <v>124</v>
      </c>
      <c r="C31" s="191"/>
      <c r="D31" s="191"/>
      <c r="E31" s="191"/>
      <c r="F31" s="191"/>
      <c r="G31" s="191"/>
    </row>
    <row r="32" spans="2:7" ht="25.5" customHeight="1">
      <c r="B32" s="192" t="s">
        <v>125</v>
      </c>
      <c r="C32" s="193"/>
      <c r="D32" s="193"/>
      <c r="E32" s="193"/>
      <c r="F32" s="193"/>
      <c r="G32" s="193"/>
    </row>
    <row r="33" spans="2:7" ht="25.5" customHeight="1">
      <c r="B33" s="45" t="s">
        <v>130</v>
      </c>
      <c r="C33" s="43"/>
      <c r="D33" s="42" t="s">
        <v>126</v>
      </c>
      <c r="E33" s="42" t="s">
        <v>127</v>
      </c>
      <c r="F33" s="42" t="s">
        <v>128</v>
      </c>
      <c r="G33" s="42" t="s">
        <v>129</v>
      </c>
    </row>
    <row r="34" spans="3:7" ht="25.5" customHeight="1">
      <c r="C34" s="42" t="s">
        <v>131</v>
      </c>
      <c r="D34" s="41">
        <v>1</v>
      </c>
      <c r="E34" s="41">
        <v>1000</v>
      </c>
      <c r="F34" s="41">
        <v>100000</v>
      </c>
      <c r="G34" s="41">
        <v>1000000</v>
      </c>
    </row>
    <row r="35" spans="3:7" ht="25.5" customHeight="1">
      <c r="C35" s="42" t="s">
        <v>132</v>
      </c>
      <c r="D35" s="41">
        <v>0.001</v>
      </c>
      <c r="E35" s="41">
        <v>1</v>
      </c>
      <c r="F35" s="41">
        <v>100</v>
      </c>
      <c r="G35" s="41">
        <v>1000</v>
      </c>
    </row>
    <row r="36" spans="3:7" ht="25.5" customHeight="1">
      <c r="C36" s="42" t="s">
        <v>133</v>
      </c>
      <c r="D36" s="41">
        <f>0.01/1000</f>
        <v>1E-05</v>
      </c>
      <c r="E36" s="41">
        <v>0.01</v>
      </c>
      <c r="F36" s="41">
        <v>1</v>
      </c>
      <c r="G36" s="41">
        <v>10</v>
      </c>
    </row>
    <row r="37" spans="3:7" ht="25.5" customHeight="1">
      <c r="C37" s="42" t="s">
        <v>134</v>
      </c>
      <c r="D37" s="41">
        <f>1/1000000</f>
        <v>1E-06</v>
      </c>
      <c r="E37" s="41">
        <v>0.001</v>
      </c>
      <c r="F37" s="41">
        <v>0.1</v>
      </c>
      <c r="G37" s="41">
        <v>1</v>
      </c>
    </row>
    <row r="38" spans="3:7" ht="25.5" customHeight="1">
      <c r="C38" s="37"/>
      <c r="D38" s="37"/>
      <c r="E38" s="37"/>
      <c r="F38" s="37"/>
      <c r="G38" s="37"/>
    </row>
    <row r="39" spans="2:8" ht="25.5" customHeight="1">
      <c r="B39" s="45" t="s">
        <v>135</v>
      </c>
      <c r="C39" s="43"/>
      <c r="D39" s="42" t="s">
        <v>139</v>
      </c>
      <c r="E39" s="42" t="s">
        <v>140</v>
      </c>
      <c r="F39" s="42" t="s">
        <v>141</v>
      </c>
      <c r="G39" s="44" t="s">
        <v>136</v>
      </c>
      <c r="H39" s="44" t="s">
        <v>103</v>
      </c>
    </row>
    <row r="40" spans="3:8" ht="25.5" customHeight="1">
      <c r="C40" s="42" t="s">
        <v>144</v>
      </c>
      <c r="D40" s="41">
        <v>1</v>
      </c>
      <c r="E40" s="41">
        <v>1000000</v>
      </c>
      <c r="F40" s="41">
        <v>10000000000</v>
      </c>
      <c r="G40" s="41">
        <v>100</v>
      </c>
      <c r="H40" s="41">
        <v>10000</v>
      </c>
    </row>
    <row r="41" spans="3:8" ht="25.5" customHeight="1">
      <c r="C41" s="42" t="s">
        <v>143</v>
      </c>
      <c r="D41" s="41">
        <f>1/E40</f>
        <v>1E-06</v>
      </c>
      <c r="E41" s="41">
        <v>1</v>
      </c>
      <c r="F41" s="41">
        <v>10000</v>
      </c>
      <c r="G41" s="41">
        <v>0.0001</v>
      </c>
      <c r="H41" s="41">
        <v>0.01</v>
      </c>
    </row>
    <row r="42" spans="3:8" ht="25.5" customHeight="1">
      <c r="C42" s="42" t="s">
        <v>142</v>
      </c>
      <c r="D42" s="47" t="s">
        <v>160</v>
      </c>
      <c r="E42" s="41">
        <v>0.0001</v>
      </c>
      <c r="F42" s="41">
        <v>1</v>
      </c>
      <c r="G42" s="41">
        <v>1E-08</v>
      </c>
      <c r="H42" s="41">
        <v>1E-06</v>
      </c>
    </row>
    <row r="43" spans="3:8" ht="25.5" customHeight="1">
      <c r="C43" s="42" t="s">
        <v>137</v>
      </c>
      <c r="D43" s="41">
        <v>0.01</v>
      </c>
      <c r="E43" s="41">
        <v>10000</v>
      </c>
      <c r="F43" s="41">
        <v>100000000</v>
      </c>
      <c r="G43" s="41">
        <v>1</v>
      </c>
      <c r="H43" s="41">
        <v>100</v>
      </c>
    </row>
    <row r="44" spans="3:8" ht="25.5" customHeight="1">
      <c r="C44" s="42" t="s">
        <v>138</v>
      </c>
      <c r="D44" s="41">
        <v>0.0001</v>
      </c>
      <c r="E44" s="41">
        <v>100</v>
      </c>
      <c r="F44" s="41">
        <v>1000000</v>
      </c>
      <c r="G44" s="41">
        <v>0.01</v>
      </c>
      <c r="H44" s="41">
        <v>1</v>
      </c>
    </row>
    <row r="45" spans="2:7" ht="25.5" customHeight="1">
      <c r="B45" s="46"/>
      <c r="C45" s="37"/>
      <c r="D45" s="37"/>
      <c r="E45" s="37"/>
      <c r="F45" s="37"/>
      <c r="G45" s="37"/>
    </row>
    <row r="46" spans="2:8" ht="25.5" customHeight="1">
      <c r="B46" s="194" t="s">
        <v>149</v>
      </c>
      <c r="C46" s="43"/>
      <c r="D46" s="42" t="s">
        <v>145</v>
      </c>
      <c r="E46" s="42" t="s">
        <v>146</v>
      </c>
      <c r="F46" s="42" t="s">
        <v>163</v>
      </c>
      <c r="G46" s="44" t="s">
        <v>168</v>
      </c>
      <c r="H46" s="44" t="s">
        <v>169</v>
      </c>
    </row>
    <row r="47" spans="2:8" ht="25.5" customHeight="1">
      <c r="B47" s="195"/>
      <c r="C47" s="42" t="s">
        <v>147</v>
      </c>
      <c r="D47" s="41">
        <v>1</v>
      </c>
      <c r="E47" s="41">
        <v>1000000</v>
      </c>
      <c r="F47" s="41">
        <v>1000</v>
      </c>
      <c r="G47" s="41">
        <v>10000</v>
      </c>
      <c r="H47" s="41">
        <v>1000000</v>
      </c>
    </row>
    <row r="48" spans="3:8" ht="25.5" customHeight="1">
      <c r="C48" s="42" t="s">
        <v>148</v>
      </c>
      <c r="D48" s="41">
        <v>1E-06</v>
      </c>
      <c r="E48" s="41">
        <v>1</v>
      </c>
      <c r="F48" s="41">
        <v>0.001</v>
      </c>
      <c r="G48" s="41">
        <v>0.01</v>
      </c>
      <c r="H48" s="41">
        <v>1</v>
      </c>
    </row>
    <row r="49" spans="3:8" ht="25.5" customHeight="1">
      <c r="C49" s="42" t="s">
        <v>165</v>
      </c>
      <c r="D49" s="41">
        <v>0.001</v>
      </c>
      <c r="E49" s="41">
        <v>1000</v>
      </c>
      <c r="F49" s="41">
        <v>1</v>
      </c>
      <c r="G49" s="41">
        <v>10</v>
      </c>
      <c r="H49" s="41">
        <v>1000</v>
      </c>
    </row>
    <row r="50" spans="3:8" ht="25.5" customHeight="1">
      <c r="C50" s="42" t="s">
        <v>166</v>
      </c>
      <c r="D50" s="41">
        <v>0.0001</v>
      </c>
      <c r="E50" s="41">
        <v>100</v>
      </c>
      <c r="F50" s="41">
        <v>0.1</v>
      </c>
      <c r="G50" s="41">
        <v>1</v>
      </c>
      <c r="H50" s="41">
        <v>100</v>
      </c>
    </row>
    <row r="51" spans="3:8" ht="25.5" customHeight="1">
      <c r="C51" s="42" t="s">
        <v>167</v>
      </c>
      <c r="D51" s="41">
        <v>1E-06</v>
      </c>
      <c r="E51" s="41">
        <v>1</v>
      </c>
      <c r="F51" s="41">
        <v>0.001</v>
      </c>
      <c r="G51" s="41">
        <v>0.01</v>
      </c>
      <c r="H51" s="41">
        <v>1</v>
      </c>
    </row>
    <row r="53" spans="2:7" ht="25.5" customHeight="1">
      <c r="B53" s="45" t="s">
        <v>158</v>
      </c>
      <c r="C53" s="43"/>
      <c r="D53" s="42" t="s">
        <v>153</v>
      </c>
      <c r="E53" s="42" t="s">
        <v>150</v>
      </c>
      <c r="F53" s="42" t="s">
        <v>151</v>
      </c>
      <c r="G53" s="42" t="s">
        <v>152</v>
      </c>
    </row>
    <row r="54" spans="3:7" ht="25.5" customHeight="1">
      <c r="C54" s="42" t="s">
        <v>154</v>
      </c>
      <c r="D54" s="41">
        <v>1</v>
      </c>
      <c r="E54" s="41">
        <v>1000</v>
      </c>
      <c r="F54" s="41">
        <v>1000000</v>
      </c>
      <c r="G54" s="41">
        <v>1000000000</v>
      </c>
    </row>
    <row r="55" spans="3:7" ht="25.5" customHeight="1">
      <c r="C55" s="42" t="s">
        <v>155</v>
      </c>
      <c r="D55" s="41">
        <v>0.001</v>
      </c>
      <c r="E55" s="41">
        <v>1</v>
      </c>
      <c r="F55" s="41">
        <v>1000</v>
      </c>
      <c r="G55" s="41">
        <v>1000000</v>
      </c>
    </row>
    <row r="56" spans="3:7" ht="25.5" customHeight="1">
      <c r="C56" s="42" t="s">
        <v>156</v>
      </c>
      <c r="D56" s="41">
        <v>1E-06</v>
      </c>
      <c r="E56" s="41">
        <v>0.001</v>
      </c>
      <c r="F56" s="41">
        <v>1</v>
      </c>
      <c r="G56" s="41">
        <v>1000</v>
      </c>
    </row>
    <row r="57" spans="3:7" ht="25.5" customHeight="1">
      <c r="C57" s="42" t="s">
        <v>157</v>
      </c>
      <c r="D57" s="41">
        <v>1E-09</v>
      </c>
      <c r="E57" s="41">
        <v>1E-06</v>
      </c>
      <c r="F57" s="41">
        <v>0.001</v>
      </c>
      <c r="G57" s="41">
        <v>1</v>
      </c>
    </row>
    <row r="60" spans="6:7" ht="25.5" customHeight="1" thickBot="1">
      <c r="F60" s="40" t="s">
        <v>159</v>
      </c>
      <c r="G60" s="40"/>
    </row>
  </sheetData>
  <sheetProtection password="E177" sheet="1" objects="1" scenarios="1"/>
  <mergeCells count="6">
    <mergeCell ref="B31:G31"/>
    <mergeCell ref="B32:G32"/>
    <mergeCell ref="B46:B47"/>
    <mergeCell ref="B1:G1"/>
    <mergeCell ref="B2:G2"/>
    <mergeCell ref="B16:B17"/>
  </mergeCells>
  <hyperlinks>
    <hyperlink ref="K1" location="算数小テスト一覧!A1" display="→算数小テスト一覧に戻る"/>
  </hyperlinks>
  <printOptions/>
  <pageMargins left="0.3937007874015748" right="0.3937007874015748" top="0.5905511811023623" bottom="0.5905511811023623" header="0.11811023622047245" footer="0.11811023622047245"/>
  <pageSetup horizontalDpi="600" verticalDpi="600" orientation="portrait" paperSize="9" r:id="rId1"/>
  <rowBreaks count="1" manualBreakCount="1">
    <brk id="30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zoomScale="75" zoomScaleNormal="75" workbookViewId="0" topLeftCell="A1">
      <selection activeCell="M1" sqref="M1"/>
    </sheetView>
  </sheetViews>
  <sheetFormatPr defaultColWidth="9.00390625" defaultRowHeight="25.5" customHeight="1"/>
  <cols>
    <col min="1" max="3" width="5.125" style="12" customWidth="1"/>
    <col min="4" max="4" width="9.00390625" style="14" customWidth="1"/>
    <col min="5" max="5" width="6.25390625" style="13" customWidth="1"/>
    <col min="6" max="6" width="5.00390625" style="13" customWidth="1"/>
    <col min="7" max="7" width="6.25390625" style="13" customWidth="1"/>
    <col min="8" max="8" width="5.00390625" style="13" customWidth="1"/>
    <col min="9" max="9" width="18.00390625" style="13" customWidth="1"/>
    <col min="10" max="10" width="9.125" style="12" customWidth="1"/>
    <col min="11" max="12" width="9.00390625" style="12" customWidth="1"/>
    <col min="13" max="13" width="27.00390625" style="12" customWidth="1"/>
    <col min="14" max="16384" width="9.00390625" style="12" customWidth="1"/>
  </cols>
  <sheetData>
    <row r="1" spans="1:13" ht="25.5" customHeight="1">
      <c r="A1" s="146" t="s">
        <v>33</v>
      </c>
      <c r="B1" s="146"/>
      <c r="C1" s="147"/>
      <c r="D1" s="150" t="s">
        <v>184</v>
      </c>
      <c r="E1" s="151"/>
      <c r="F1" s="151"/>
      <c r="G1" s="151"/>
      <c r="H1" s="151"/>
      <c r="I1" s="151"/>
      <c r="J1" s="151"/>
      <c r="K1" s="151"/>
      <c r="M1" s="106" t="s">
        <v>313</v>
      </c>
    </row>
    <row r="2" spans="1:11" ht="25.5" customHeight="1">
      <c r="A2" s="20" t="s">
        <v>185</v>
      </c>
      <c r="B2" s="20" t="s">
        <v>35</v>
      </c>
      <c r="C2" s="20" t="s">
        <v>186</v>
      </c>
      <c r="D2" s="148" t="s">
        <v>4</v>
      </c>
      <c r="E2" s="149"/>
      <c r="F2" s="149"/>
      <c r="G2" s="149"/>
      <c r="H2" s="149"/>
      <c r="I2" s="149"/>
      <c r="J2" s="149"/>
      <c r="K2" s="149"/>
    </row>
    <row r="3" spans="1:9" ht="25.5" customHeight="1">
      <c r="A3" s="21">
        <f>RANDBETWEEN(1,99999)</f>
        <v>48823</v>
      </c>
      <c r="B3" s="21">
        <f>RANDBETWEEN(1,99999)</f>
        <v>61215</v>
      </c>
      <c r="C3" s="21">
        <f>RANDBETWEEN(0,1)</f>
        <v>1</v>
      </c>
      <c r="D3" s="15" t="s">
        <v>65</v>
      </c>
      <c r="E3" s="16">
        <f aca="true" t="shared" si="0" ref="E3:E22">IF(A3&lt;B3,B3,A3)</f>
        <v>61215</v>
      </c>
      <c r="F3" s="13" t="str">
        <f>IF($C3=0,"-","+")</f>
        <v>+</v>
      </c>
      <c r="G3" s="16">
        <f aca="true" t="shared" si="1" ref="G3:G22">IF(A3&gt;B3,B3,A3)</f>
        <v>48823</v>
      </c>
      <c r="H3" s="13" t="s">
        <v>67</v>
      </c>
      <c r="I3" s="17"/>
    </row>
    <row r="4" spans="1:9" ht="25.5" customHeight="1">
      <c r="A4" s="21">
        <f>RANDBETWEEN(1,99999)</f>
        <v>8585</v>
      </c>
      <c r="B4" s="21">
        <f>RANDBETWEEN(1,99999)</f>
        <v>51023</v>
      </c>
      <c r="C4" s="21">
        <f>RANDBETWEEN(0,1)</f>
        <v>1</v>
      </c>
      <c r="D4" s="15" t="s">
        <v>10</v>
      </c>
      <c r="E4" s="16">
        <f t="shared" si="0"/>
        <v>51023</v>
      </c>
      <c r="F4" s="13" t="str">
        <f aca="true" t="shared" si="2" ref="F4:F22">IF($C4=0,"-","+")</f>
        <v>+</v>
      </c>
      <c r="G4" s="16">
        <f t="shared" si="1"/>
        <v>8585</v>
      </c>
      <c r="H4" s="13" t="s">
        <v>67</v>
      </c>
      <c r="I4" s="17"/>
    </row>
    <row r="5" spans="1:9" ht="25.5" customHeight="1">
      <c r="A5" s="21">
        <f>RANDBETWEEN(1,99999)</f>
        <v>28641</v>
      </c>
      <c r="B5" s="21">
        <f>RANDBETWEEN(1,99999)</f>
        <v>96654</v>
      </c>
      <c r="C5" s="21">
        <f>RANDBETWEEN(0,1)</f>
        <v>1</v>
      </c>
      <c r="D5" s="15" t="s">
        <v>11</v>
      </c>
      <c r="E5" s="16">
        <f t="shared" si="0"/>
        <v>96654</v>
      </c>
      <c r="F5" s="13" t="str">
        <f t="shared" si="2"/>
        <v>+</v>
      </c>
      <c r="G5" s="16">
        <f t="shared" si="1"/>
        <v>28641</v>
      </c>
      <c r="H5" s="13" t="s">
        <v>67</v>
      </c>
      <c r="I5" s="17"/>
    </row>
    <row r="6" spans="1:9" ht="25.5" customHeight="1">
      <c r="A6" s="21">
        <f>RANDBETWEEN(1,99999)</f>
        <v>97164</v>
      </c>
      <c r="B6" s="21">
        <f>RANDBETWEEN(1,99999)</f>
        <v>11272</v>
      </c>
      <c r="C6" s="21">
        <f>RANDBETWEEN(0,1)</f>
        <v>1</v>
      </c>
      <c r="D6" s="15" t="s">
        <v>12</v>
      </c>
      <c r="E6" s="16">
        <f t="shared" si="0"/>
        <v>97164</v>
      </c>
      <c r="F6" s="13" t="str">
        <f t="shared" si="2"/>
        <v>+</v>
      </c>
      <c r="G6" s="16">
        <f t="shared" si="1"/>
        <v>11272</v>
      </c>
      <c r="H6" s="13" t="s">
        <v>67</v>
      </c>
      <c r="I6" s="17"/>
    </row>
    <row r="7" spans="1:9" ht="25.5" customHeight="1">
      <c r="A7" s="21">
        <f>RANDBETWEEN(1,99999)</f>
        <v>98901</v>
      </c>
      <c r="B7" s="21">
        <f>RANDBETWEEN(1,99999)</f>
        <v>65333</v>
      </c>
      <c r="C7" s="21">
        <f>RANDBETWEEN(0,1)</f>
        <v>0</v>
      </c>
      <c r="D7" s="15" t="s">
        <v>13</v>
      </c>
      <c r="E7" s="16">
        <f t="shared" si="0"/>
        <v>98901</v>
      </c>
      <c r="F7" s="13" t="str">
        <f t="shared" si="2"/>
        <v>-</v>
      </c>
      <c r="G7" s="16">
        <f t="shared" si="1"/>
        <v>65333</v>
      </c>
      <c r="H7" s="13" t="s">
        <v>67</v>
      </c>
      <c r="I7" s="17"/>
    </row>
    <row r="8" spans="1:9" ht="25.5" customHeight="1">
      <c r="A8" s="21">
        <f>RANDBETWEEN(1,99999)</f>
        <v>84884</v>
      </c>
      <c r="B8" s="21">
        <f>RANDBETWEEN(1,99999)</f>
        <v>61246</v>
      </c>
      <c r="C8" s="21">
        <f>RANDBETWEEN(0,1)</f>
        <v>0</v>
      </c>
      <c r="D8" s="15" t="s">
        <v>14</v>
      </c>
      <c r="E8" s="16">
        <f t="shared" si="0"/>
        <v>84884</v>
      </c>
      <c r="F8" s="13" t="str">
        <f t="shared" si="2"/>
        <v>-</v>
      </c>
      <c r="G8" s="16">
        <f t="shared" si="1"/>
        <v>61246</v>
      </c>
      <c r="H8" s="13" t="s">
        <v>67</v>
      </c>
      <c r="I8" s="17"/>
    </row>
    <row r="9" spans="1:9" ht="25.5" customHeight="1">
      <c r="A9" s="21">
        <f>RANDBETWEEN(1,99999)</f>
        <v>68427</v>
      </c>
      <c r="B9" s="21">
        <f>RANDBETWEEN(1,99999)</f>
        <v>10434</v>
      </c>
      <c r="C9" s="21">
        <f>RANDBETWEEN(0,1)</f>
        <v>0</v>
      </c>
      <c r="D9" s="15" t="s">
        <v>15</v>
      </c>
      <c r="E9" s="16">
        <f t="shared" si="0"/>
        <v>68427</v>
      </c>
      <c r="F9" s="13" t="str">
        <f t="shared" si="2"/>
        <v>-</v>
      </c>
      <c r="G9" s="16">
        <f t="shared" si="1"/>
        <v>10434</v>
      </c>
      <c r="H9" s="13" t="s">
        <v>67</v>
      </c>
      <c r="I9" s="17"/>
    </row>
    <row r="10" spans="1:9" ht="25.5" customHeight="1">
      <c r="A10" s="21">
        <f>RANDBETWEEN(1,99999)</f>
        <v>41899</v>
      </c>
      <c r="B10" s="21">
        <f>RANDBETWEEN(1,99999)</f>
        <v>67211</v>
      </c>
      <c r="C10" s="21">
        <f>RANDBETWEEN(0,1)</f>
        <v>1</v>
      </c>
      <c r="D10" s="15" t="s">
        <v>16</v>
      </c>
      <c r="E10" s="16">
        <f t="shared" si="0"/>
        <v>67211</v>
      </c>
      <c r="F10" s="13" t="str">
        <f t="shared" si="2"/>
        <v>+</v>
      </c>
      <c r="G10" s="16">
        <f t="shared" si="1"/>
        <v>41899</v>
      </c>
      <c r="H10" s="13" t="s">
        <v>67</v>
      </c>
      <c r="I10" s="17"/>
    </row>
    <row r="11" spans="1:9" ht="25.5" customHeight="1">
      <c r="A11" s="21">
        <f>RANDBETWEEN(1,99999)</f>
        <v>9507</v>
      </c>
      <c r="B11" s="21">
        <f>RANDBETWEEN(1,99999)</f>
        <v>19074</v>
      </c>
      <c r="C11" s="21">
        <f>RANDBETWEEN(0,1)</f>
        <v>1</v>
      </c>
      <c r="D11" s="15" t="s">
        <v>17</v>
      </c>
      <c r="E11" s="16">
        <f t="shared" si="0"/>
        <v>19074</v>
      </c>
      <c r="F11" s="13" t="str">
        <f t="shared" si="2"/>
        <v>+</v>
      </c>
      <c r="G11" s="16">
        <f t="shared" si="1"/>
        <v>9507</v>
      </c>
      <c r="H11" s="13" t="s">
        <v>183</v>
      </c>
      <c r="I11" s="17"/>
    </row>
    <row r="12" spans="1:9" ht="25.5" customHeight="1">
      <c r="A12" s="21">
        <f>RANDBETWEEN(1,99999)</f>
        <v>72825</v>
      </c>
      <c r="B12" s="21">
        <f>RANDBETWEEN(1,99999)</f>
        <v>94085</v>
      </c>
      <c r="C12" s="21">
        <f>RANDBETWEEN(0,1)</f>
        <v>1</v>
      </c>
      <c r="D12" s="15" t="s">
        <v>18</v>
      </c>
      <c r="E12" s="16">
        <f t="shared" si="0"/>
        <v>94085</v>
      </c>
      <c r="F12" s="13" t="str">
        <f t="shared" si="2"/>
        <v>+</v>
      </c>
      <c r="G12" s="16">
        <f t="shared" si="1"/>
        <v>72825</v>
      </c>
      <c r="H12" s="13" t="s">
        <v>183</v>
      </c>
      <c r="I12" s="17"/>
    </row>
    <row r="13" spans="1:9" ht="25.5" customHeight="1">
      <c r="A13" s="21">
        <f>RANDBETWEEN(1,99999)</f>
        <v>55938</v>
      </c>
      <c r="B13" s="21">
        <f>RANDBETWEEN(1,99999)</f>
        <v>49896</v>
      </c>
      <c r="C13" s="21">
        <f>RANDBETWEEN(0,1)</f>
        <v>1</v>
      </c>
      <c r="D13" s="15" t="s">
        <v>19</v>
      </c>
      <c r="E13" s="16">
        <f t="shared" si="0"/>
        <v>55938</v>
      </c>
      <c r="F13" s="13" t="str">
        <f t="shared" si="2"/>
        <v>+</v>
      </c>
      <c r="G13" s="16">
        <f t="shared" si="1"/>
        <v>49896</v>
      </c>
      <c r="H13" s="13" t="s">
        <v>183</v>
      </c>
      <c r="I13" s="17"/>
    </row>
    <row r="14" spans="1:9" ht="25.5" customHeight="1">
      <c r="A14" s="21">
        <f>RANDBETWEEN(1,99999)</f>
        <v>2236</v>
      </c>
      <c r="B14" s="21">
        <f>RANDBETWEEN(1,99999)</f>
        <v>47291</v>
      </c>
      <c r="C14" s="21">
        <f>RANDBETWEEN(0,1)</f>
        <v>1</v>
      </c>
      <c r="D14" s="15" t="s">
        <v>20</v>
      </c>
      <c r="E14" s="16">
        <f t="shared" si="0"/>
        <v>47291</v>
      </c>
      <c r="F14" s="13" t="str">
        <f t="shared" si="2"/>
        <v>+</v>
      </c>
      <c r="G14" s="16">
        <f t="shared" si="1"/>
        <v>2236</v>
      </c>
      <c r="H14" s="13" t="s">
        <v>183</v>
      </c>
      <c r="I14" s="17"/>
    </row>
    <row r="15" spans="1:9" ht="25.5" customHeight="1">
      <c r="A15" s="21">
        <f>RANDBETWEEN(1,99999)</f>
        <v>88901</v>
      </c>
      <c r="B15" s="21">
        <f>RANDBETWEEN(1,99999)</f>
        <v>73333</v>
      </c>
      <c r="C15" s="21">
        <f>RANDBETWEEN(0,1)</f>
        <v>1</v>
      </c>
      <c r="D15" s="15" t="s">
        <v>21</v>
      </c>
      <c r="E15" s="16">
        <f t="shared" si="0"/>
        <v>88901</v>
      </c>
      <c r="F15" s="13" t="str">
        <f t="shared" si="2"/>
        <v>+</v>
      </c>
      <c r="G15" s="16">
        <f t="shared" si="1"/>
        <v>73333</v>
      </c>
      <c r="H15" s="13" t="s">
        <v>183</v>
      </c>
      <c r="I15" s="17"/>
    </row>
    <row r="16" spans="1:9" ht="25.5" customHeight="1">
      <c r="A16" s="21">
        <f>RANDBETWEEN(1,99999)</f>
        <v>83388</v>
      </c>
      <c r="B16" s="21">
        <f>RANDBETWEEN(1,99999)</f>
        <v>10643</v>
      </c>
      <c r="C16" s="21">
        <f>RANDBETWEEN(0,1)</f>
        <v>1</v>
      </c>
      <c r="D16" s="15" t="s">
        <v>22</v>
      </c>
      <c r="E16" s="16">
        <f t="shared" si="0"/>
        <v>83388</v>
      </c>
      <c r="F16" s="13" t="str">
        <f t="shared" si="2"/>
        <v>+</v>
      </c>
      <c r="G16" s="16">
        <f t="shared" si="1"/>
        <v>10643</v>
      </c>
      <c r="H16" s="13" t="s">
        <v>183</v>
      </c>
      <c r="I16" s="17"/>
    </row>
    <row r="17" spans="1:9" ht="25.5" customHeight="1">
      <c r="A17" s="21">
        <f>RANDBETWEEN(1,99999)</f>
        <v>19495</v>
      </c>
      <c r="B17" s="21">
        <f>RANDBETWEEN(1,99999)</f>
        <v>44175</v>
      </c>
      <c r="C17" s="21">
        <f>RANDBETWEEN(0,1)</f>
        <v>1</v>
      </c>
      <c r="D17" s="15" t="s">
        <v>23</v>
      </c>
      <c r="E17" s="16">
        <f t="shared" si="0"/>
        <v>44175</v>
      </c>
      <c r="F17" s="13" t="str">
        <f t="shared" si="2"/>
        <v>+</v>
      </c>
      <c r="G17" s="16">
        <f t="shared" si="1"/>
        <v>19495</v>
      </c>
      <c r="H17" s="13" t="s">
        <v>183</v>
      </c>
      <c r="I17" s="17"/>
    </row>
    <row r="18" spans="1:9" ht="25.5" customHeight="1">
      <c r="A18" s="21">
        <f>RANDBETWEEN(1,99999)</f>
        <v>14982</v>
      </c>
      <c r="B18" s="21">
        <f>RANDBETWEEN(1,99999)</f>
        <v>18243</v>
      </c>
      <c r="C18" s="21">
        <f>RANDBETWEEN(0,1)</f>
        <v>0</v>
      </c>
      <c r="D18" s="15" t="s">
        <v>24</v>
      </c>
      <c r="E18" s="16">
        <f t="shared" si="0"/>
        <v>18243</v>
      </c>
      <c r="F18" s="13" t="str">
        <f t="shared" si="2"/>
        <v>-</v>
      </c>
      <c r="G18" s="16">
        <f t="shared" si="1"/>
        <v>14982</v>
      </c>
      <c r="H18" s="13" t="s">
        <v>183</v>
      </c>
      <c r="I18" s="17"/>
    </row>
    <row r="19" spans="1:9" ht="25.5" customHeight="1">
      <c r="A19" s="21">
        <f>RANDBETWEEN(1,99999)</f>
        <v>35493</v>
      </c>
      <c r="B19" s="21">
        <f>RANDBETWEEN(1,99999)</f>
        <v>55349</v>
      </c>
      <c r="C19" s="21">
        <f>RANDBETWEEN(0,1)</f>
        <v>1</v>
      </c>
      <c r="D19" s="15" t="s">
        <v>25</v>
      </c>
      <c r="E19" s="16">
        <f t="shared" si="0"/>
        <v>55349</v>
      </c>
      <c r="F19" s="13" t="str">
        <f t="shared" si="2"/>
        <v>+</v>
      </c>
      <c r="G19" s="16">
        <f t="shared" si="1"/>
        <v>35493</v>
      </c>
      <c r="H19" s="13" t="s">
        <v>183</v>
      </c>
      <c r="I19" s="17"/>
    </row>
    <row r="20" spans="1:9" ht="25.5" customHeight="1">
      <c r="A20" s="21">
        <f>RANDBETWEEN(1,99999)</f>
        <v>51557</v>
      </c>
      <c r="B20" s="21">
        <f>RANDBETWEEN(1,99999)</f>
        <v>31371</v>
      </c>
      <c r="C20" s="21">
        <f>RANDBETWEEN(0,1)</f>
        <v>1</v>
      </c>
      <c r="D20" s="15" t="s">
        <v>26</v>
      </c>
      <c r="E20" s="16">
        <f t="shared" si="0"/>
        <v>51557</v>
      </c>
      <c r="F20" s="13" t="str">
        <f t="shared" si="2"/>
        <v>+</v>
      </c>
      <c r="G20" s="16">
        <f t="shared" si="1"/>
        <v>31371</v>
      </c>
      <c r="H20" s="13" t="s">
        <v>183</v>
      </c>
      <c r="I20" s="17"/>
    </row>
    <row r="21" spans="1:9" ht="25.5" customHeight="1">
      <c r="A21" s="21">
        <f>RANDBETWEEN(1,99999)</f>
        <v>13519</v>
      </c>
      <c r="B21" s="21">
        <f>RANDBETWEEN(1,99999)</f>
        <v>56932</v>
      </c>
      <c r="C21" s="21">
        <f>RANDBETWEEN(0,1)</f>
        <v>1</v>
      </c>
      <c r="D21" s="15" t="s">
        <v>27</v>
      </c>
      <c r="E21" s="16">
        <f t="shared" si="0"/>
        <v>56932</v>
      </c>
      <c r="F21" s="13" t="str">
        <f t="shared" si="2"/>
        <v>+</v>
      </c>
      <c r="G21" s="16">
        <f t="shared" si="1"/>
        <v>13519</v>
      </c>
      <c r="H21" s="13" t="s">
        <v>183</v>
      </c>
      <c r="I21" s="17"/>
    </row>
    <row r="22" spans="1:9" ht="25.5" customHeight="1">
      <c r="A22" s="21">
        <f>RANDBETWEEN(1,99999)</f>
        <v>85901</v>
      </c>
      <c r="B22" s="21">
        <f>RANDBETWEEN(1,99999)</f>
        <v>20298</v>
      </c>
      <c r="C22" s="21">
        <f>RANDBETWEEN(0,1)</f>
        <v>1</v>
      </c>
      <c r="D22" s="15" t="s">
        <v>28</v>
      </c>
      <c r="E22" s="16">
        <f t="shared" si="0"/>
        <v>85901</v>
      </c>
      <c r="F22" s="13" t="str">
        <f t="shared" si="2"/>
        <v>+</v>
      </c>
      <c r="G22" s="16">
        <f t="shared" si="1"/>
        <v>20298</v>
      </c>
      <c r="H22" s="13" t="s">
        <v>183</v>
      </c>
      <c r="I22" s="17"/>
    </row>
    <row r="23" spans="1:3" ht="25.5" customHeight="1">
      <c r="A23" s="35"/>
      <c r="B23" s="35"/>
      <c r="C23" s="35"/>
    </row>
    <row r="24" spans="1:10" ht="25.5" customHeight="1" thickBot="1">
      <c r="A24" s="35"/>
      <c r="B24" s="35"/>
      <c r="C24" s="35"/>
      <c r="H24" s="18" t="s">
        <v>1</v>
      </c>
      <c r="I24" s="18"/>
      <c r="J24" s="19"/>
    </row>
    <row r="25" spans="1:3" ht="25.5" customHeight="1">
      <c r="A25" s="35"/>
      <c r="B25" s="35"/>
      <c r="C25" s="35"/>
    </row>
    <row r="26" spans="4:11" ht="25.5" customHeight="1">
      <c r="D26" s="150" t="s">
        <v>184</v>
      </c>
      <c r="E26" s="151"/>
      <c r="F26" s="151"/>
      <c r="G26" s="151"/>
      <c r="H26" s="151"/>
      <c r="I26" s="151"/>
      <c r="J26" s="151"/>
      <c r="K26" s="151"/>
    </row>
    <row r="27" spans="4:11" ht="25.5" customHeight="1">
      <c r="D27" s="148" t="s">
        <v>4</v>
      </c>
      <c r="E27" s="149"/>
      <c r="F27" s="149"/>
      <c r="G27" s="149"/>
      <c r="H27" s="149"/>
      <c r="I27" s="149"/>
      <c r="J27" s="149"/>
      <c r="K27" s="149"/>
    </row>
    <row r="28" spans="4:9" ht="25.5" customHeight="1">
      <c r="D28" s="15" t="s">
        <v>65</v>
      </c>
      <c r="E28" s="16">
        <f aca="true" t="shared" si="3" ref="E28:G46">E3</f>
        <v>61215</v>
      </c>
      <c r="F28" s="16" t="str">
        <f t="shared" si="3"/>
        <v>+</v>
      </c>
      <c r="G28" s="16">
        <f t="shared" si="3"/>
        <v>48823</v>
      </c>
      <c r="H28" s="13" t="s">
        <v>67</v>
      </c>
      <c r="I28" s="38">
        <f>IF(C3=0,E28-G28,E28+G28)</f>
        <v>110038</v>
      </c>
    </row>
    <row r="29" spans="4:9" ht="25.5" customHeight="1">
      <c r="D29" s="15" t="s">
        <v>68</v>
      </c>
      <c r="E29" s="16">
        <f t="shared" si="3"/>
        <v>51023</v>
      </c>
      <c r="F29" s="16" t="str">
        <f t="shared" si="3"/>
        <v>+</v>
      </c>
      <c r="G29" s="16">
        <f t="shared" si="3"/>
        <v>8585</v>
      </c>
      <c r="H29" s="13" t="s">
        <v>67</v>
      </c>
      <c r="I29" s="38">
        <f aca="true" t="shared" si="4" ref="I29:I47">IF(C4=0,E29-G29,E29+G29)</f>
        <v>59608</v>
      </c>
    </row>
    <row r="30" spans="4:9" ht="25.5" customHeight="1">
      <c r="D30" s="15" t="s">
        <v>11</v>
      </c>
      <c r="E30" s="16">
        <f t="shared" si="3"/>
        <v>96654</v>
      </c>
      <c r="F30" s="16" t="str">
        <f t="shared" si="3"/>
        <v>+</v>
      </c>
      <c r="G30" s="16">
        <f t="shared" si="3"/>
        <v>28641</v>
      </c>
      <c r="H30" s="13" t="s">
        <v>67</v>
      </c>
      <c r="I30" s="38">
        <f t="shared" si="4"/>
        <v>125295</v>
      </c>
    </row>
    <row r="31" spans="4:9" ht="25.5" customHeight="1">
      <c r="D31" s="15" t="s">
        <v>12</v>
      </c>
      <c r="E31" s="16">
        <f t="shared" si="3"/>
        <v>97164</v>
      </c>
      <c r="F31" s="16" t="str">
        <f t="shared" si="3"/>
        <v>+</v>
      </c>
      <c r="G31" s="16">
        <f t="shared" si="3"/>
        <v>11272</v>
      </c>
      <c r="H31" s="13" t="s">
        <v>67</v>
      </c>
      <c r="I31" s="38">
        <f t="shared" si="4"/>
        <v>108436</v>
      </c>
    </row>
    <row r="32" spans="4:9" ht="25.5" customHeight="1">
      <c r="D32" s="15" t="s">
        <v>13</v>
      </c>
      <c r="E32" s="16">
        <f t="shared" si="3"/>
        <v>98901</v>
      </c>
      <c r="F32" s="16" t="str">
        <f t="shared" si="3"/>
        <v>-</v>
      </c>
      <c r="G32" s="16">
        <f t="shared" si="3"/>
        <v>65333</v>
      </c>
      <c r="H32" s="13" t="s">
        <v>67</v>
      </c>
      <c r="I32" s="38">
        <f t="shared" si="4"/>
        <v>33568</v>
      </c>
    </row>
    <row r="33" spans="4:9" ht="25.5" customHeight="1">
      <c r="D33" s="15" t="s">
        <v>14</v>
      </c>
      <c r="E33" s="16">
        <f t="shared" si="3"/>
        <v>84884</v>
      </c>
      <c r="F33" s="16" t="str">
        <f t="shared" si="3"/>
        <v>-</v>
      </c>
      <c r="G33" s="16">
        <f t="shared" si="3"/>
        <v>61246</v>
      </c>
      <c r="H33" s="13" t="s">
        <v>67</v>
      </c>
      <c r="I33" s="38">
        <f t="shared" si="4"/>
        <v>23638</v>
      </c>
    </row>
    <row r="34" spans="4:9" ht="25.5" customHeight="1">
      <c r="D34" s="15" t="s">
        <v>15</v>
      </c>
      <c r="E34" s="16">
        <f t="shared" si="3"/>
        <v>68427</v>
      </c>
      <c r="F34" s="16" t="str">
        <f t="shared" si="3"/>
        <v>-</v>
      </c>
      <c r="G34" s="16">
        <f t="shared" si="3"/>
        <v>10434</v>
      </c>
      <c r="H34" s="13" t="s">
        <v>67</v>
      </c>
      <c r="I34" s="38">
        <f t="shared" si="4"/>
        <v>57993</v>
      </c>
    </row>
    <row r="35" spans="4:9" ht="25.5" customHeight="1">
      <c r="D35" s="15" t="s">
        <v>16</v>
      </c>
      <c r="E35" s="16">
        <f t="shared" si="3"/>
        <v>67211</v>
      </c>
      <c r="F35" s="16" t="str">
        <f t="shared" si="3"/>
        <v>+</v>
      </c>
      <c r="G35" s="16">
        <f t="shared" si="3"/>
        <v>41899</v>
      </c>
      <c r="H35" s="13" t="s">
        <v>67</v>
      </c>
      <c r="I35" s="38">
        <f t="shared" si="4"/>
        <v>109110</v>
      </c>
    </row>
    <row r="36" spans="4:9" ht="25.5" customHeight="1">
      <c r="D36" s="15" t="s">
        <v>17</v>
      </c>
      <c r="E36" s="16">
        <f t="shared" si="3"/>
        <v>19074</v>
      </c>
      <c r="F36" s="16" t="str">
        <f t="shared" si="3"/>
        <v>+</v>
      </c>
      <c r="G36" s="16">
        <f t="shared" si="3"/>
        <v>9507</v>
      </c>
      <c r="H36" s="13" t="s">
        <v>67</v>
      </c>
      <c r="I36" s="38">
        <f t="shared" si="4"/>
        <v>28581</v>
      </c>
    </row>
    <row r="37" spans="4:9" ht="25.5" customHeight="1">
      <c r="D37" s="15" t="s">
        <v>18</v>
      </c>
      <c r="E37" s="16">
        <f t="shared" si="3"/>
        <v>94085</v>
      </c>
      <c r="F37" s="16" t="str">
        <f t="shared" si="3"/>
        <v>+</v>
      </c>
      <c r="G37" s="16">
        <f t="shared" si="3"/>
        <v>72825</v>
      </c>
      <c r="H37" s="13" t="s">
        <v>67</v>
      </c>
      <c r="I37" s="38">
        <f t="shared" si="4"/>
        <v>166910</v>
      </c>
    </row>
    <row r="38" spans="4:9" ht="25.5" customHeight="1">
      <c r="D38" s="15" t="s">
        <v>19</v>
      </c>
      <c r="E38" s="16">
        <f t="shared" si="3"/>
        <v>55938</v>
      </c>
      <c r="F38" s="16" t="str">
        <f t="shared" si="3"/>
        <v>+</v>
      </c>
      <c r="G38" s="16">
        <f t="shared" si="3"/>
        <v>49896</v>
      </c>
      <c r="H38" s="13" t="s">
        <v>67</v>
      </c>
      <c r="I38" s="38">
        <f t="shared" si="4"/>
        <v>105834</v>
      </c>
    </row>
    <row r="39" spans="4:9" ht="25.5" customHeight="1">
      <c r="D39" s="15" t="s">
        <v>20</v>
      </c>
      <c r="E39" s="16">
        <f t="shared" si="3"/>
        <v>47291</v>
      </c>
      <c r="F39" s="16" t="str">
        <f t="shared" si="3"/>
        <v>+</v>
      </c>
      <c r="G39" s="16">
        <f t="shared" si="3"/>
        <v>2236</v>
      </c>
      <c r="H39" s="13" t="s">
        <v>67</v>
      </c>
      <c r="I39" s="38">
        <f t="shared" si="4"/>
        <v>49527</v>
      </c>
    </row>
    <row r="40" spans="4:9" ht="25.5" customHeight="1">
      <c r="D40" s="15" t="s">
        <v>21</v>
      </c>
      <c r="E40" s="16">
        <f t="shared" si="3"/>
        <v>88901</v>
      </c>
      <c r="F40" s="16" t="str">
        <f t="shared" si="3"/>
        <v>+</v>
      </c>
      <c r="G40" s="16">
        <f t="shared" si="3"/>
        <v>73333</v>
      </c>
      <c r="H40" s="13" t="s">
        <v>67</v>
      </c>
      <c r="I40" s="38">
        <f t="shared" si="4"/>
        <v>162234</v>
      </c>
    </row>
    <row r="41" spans="4:9" ht="25.5" customHeight="1">
      <c r="D41" s="15" t="s">
        <v>22</v>
      </c>
      <c r="E41" s="16">
        <f t="shared" si="3"/>
        <v>83388</v>
      </c>
      <c r="F41" s="16" t="str">
        <f t="shared" si="3"/>
        <v>+</v>
      </c>
      <c r="G41" s="16">
        <f t="shared" si="3"/>
        <v>10643</v>
      </c>
      <c r="H41" s="13" t="s">
        <v>67</v>
      </c>
      <c r="I41" s="38">
        <f t="shared" si="4"/>
        <v>94031</v>
      </c>
    </row>
    <row r="42" spans="4:9" ht="25.5" customHeight="1">
      <c r="D42" s="15" t="s">
        <v>23</v>
      </c>
      <c r="E42" s="16">
        <f t="shared" si="3"/>
        <v>44175</v>
      </c>
      <c r="F42" s="16" t="str">
        <f t="shared" si="3"/>
        <v>+</v>
      </c>
      <c r="G42" s="16">
        <f t="shared" si="3"/>
        <v>19495</v>
      </c>
      <c r="H42" s="13" t="s">
        <v>67</v>
      </c>
      <c r="I42" s="38">
        <f t="shared" si="4"/>
        <v>63670</v>
      </c>
    </row>
    <row r="43" spans="4:9" ht="25.5" customHeight="1">
      <c r="D43" s="15" t="s">
        <v>24</v>
      </c>
      <c r="E43" s="16">
        <f t="shared" si="3"/>
        <v>18243</v>
      </c>
      <c r="F43" s="16" t="str">
        <f t="shared" si="3"/>
        <v>-</v>
      </c>
      <c r="G43" s="16">
        <f t="shared" si="3"/>
        <v>14982</v>
      </c>
      <c r="H43" s="13" t="s">
        <v>67</v>
      </c>
      <c r="I43" s="38">
        <f t="shared" si="4"/>
        <v>3261</v>
      </c>
    </row>
    <row r="44" spans="4:9" ht="25.5" customHeight="1">
      <c r="D44" s="15" t="s">
        <v>25</v>
      </c>
      <c r="E44" s="16">
        <f t="shared" si="3"/>
        <v>55349</v>
      </c>
      <c r="F44" s="16" t="str">
        <f t="shared" si="3"/>
        <v>+</v>
      </c>
      <c r="G44" s="16">
        <f t="shared" si="3"/>
        <v>35493</v>
      </c>
      <c r="H44" s="13" t="s">
        <v>67</v>
      </c>
      <c r="I44" s="38">
        <f t="shared" si="4"/>
        <v>90842</v>
      </c>
    </row>
    <row r="45" spans="4:9" ht="25.5" customHeight="1">
      <c r="D45" s="15" t="s">
        <v>26</v>
      </c>
      <c r="E45" s="16">
        <f t="shared" si="3"/>
        <v>51557</v>
      </c>
      <c r="F45" s="16" t="str">
        <f t="shared" si="3"/>
        <v>+</v>
      </c>
      <c r="G45" s="16">
        <f t="shared" si="3"/>
        <v>31371</v>
      </c>
      <c r="H45" s="13" t="s">
        <v>67</v>
      </c>
      <c r="I45" s="38">
        <f t="shared" si="4"/>
        <v>82928</v>
      </c>
    </row>
    <row r="46" spans="4:9" ht="25.5" customHeight="1">
      <c r="D46" s="15" t="s">
        <v>27</v>
      </c>
      <c r="E46" s="16">
        <f t="shared" si="3"/>
        <v>56932</v>
      </c>
      <c r="F46" s="16" t="str">
        <f t="shared" si="3"/>
        <v>+</v>
      </c>
      <c r="G46" s="16">
        <f t="shared" si="3"/>
        <v>13519</v>
      </c>
      <c r="H46" s="13" t="s">
        <v>67</v>
      </c>
      <c r="I46" s="38">
        <f t="shared" si="4"/>
        <v>70451</v>
      </c>
    </row>
    <row r="47" spans="4:9" ht="25.5" customHeight="1">
      <c r="D47" s="15" t="s">
        <v>28</v>
      </c>
      <c r="E47" s="16">
        <f>E22</f>
        <v>85901</v>
      </c>
      <c r="F47" s="16" t="str">
        <f>F22</f>
        <v>+</v>
      </c>
      <c r="G47" s="16">
        <f>G22</f>
        <v>20298</v>
      </c>
      <c r="H47" s="13" t="s">
        <v>67</v>
      </c>
      <c r="I47" s="38">
        <f t="shared" si="4"/>
        <v>106199</v>
      </c>
    </row>
    <row r="48" spans="5:7" ht="25.5" customHeight="1">
      <c r="E48" s="16"/>
      <c r="F48" s="16"/>
      <c r="G48" s="16"/>
    </row>
    <row r="49" spans="8:9" ht="25.5" customHeight="1">
      <c r="H49" s="12"/>
      <c r="I49" s="12"/>
    </row>
  </sheetData>
  <sheetProtection password="E177" sheet="1" objects="1" scenarios="1"/>
  <mergeCells count="5">
    <mergeCell ref="A1:C1"/>
    <mergeCell ref="D27:K27"/>
    <mergeCell ref="D1:K1"/>
    <mergeCell ref="D2:K2"/>
    <mergeCell ref="D26:K26"/>
  </mergeCells>
  <hyperlinks>
    <hyperlink ref="M1" location="算数小テスト一覧!A1" display="→算数小テスト一覧に戻る"/>
  </hyperlinks>
  <printOptions/>
  <pageMargins left="0.3937007874015748" right="0.3937007874015748" top="0.5905511811023623" bottom="0.5905511811023623" header="0.11811023622047245" footer="0.11811023622047245"/>
  <pageSetup fitToHeight="2" horizontalDpi="600" verticalDpi="600" orientation="portrait" paperSize="13" r:id="rId1"/>
  <rowBreaks count="1" manualBreakCount="1">
    <brk id="25" min="3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zoomScale="75" zoomScaleNormal="75" workbookViewId="0" topLeftCell="A1">
      <selection activeCell="M1" sqref="M1"/>
    </sheetView>
  </sheetViews>
  <sheetFormatPr defaultColWidth="9.00390625" defaultRowHeight="25.5" customHeight="1"/>
  <cols>
    <col min="1" max="3" width="5.625" style="12" customWidth="1"/>
    <col min="4" max="4" width="9.00390625" style="14" customWidth="1"/>
    <col min="5" max="5" width="6.25390625" style="13" customWidth="1"/>
    <col min="6" max="6" width="5.00390625" style="13" customWidth="1"/>
    <col min="7" max="7" width="6.25390625" style="13" customWidth="1"/>
    <col min="8" max="8" width="5.00390625" style="13" customWidth="1"/>
    <col min="9" max="9" width="18.00390625" style="13" customWidth="1"/>
    <col min="10" max="10" width="9.125" style="12" customWidth="1"/>
    <col min="11" max="12" width="9.00390625" style="12" customWidth="1"/>
    <col min="13" max="13" width="27.00390625" style="12" customWidth="1"/>
    <col min="14" max="16384" width="9.00390625" style="12" customWidth="1"/>
  </cols>
  <sheetData>
    <row r="1" spans="1:13" ht="25.5" customHeight="1">
      <c r="A1" s="146" t="s">
        <v>33</v>
      </c>
      <c r="B1" s="146"/>
      <c r="C1" s="152"/>
      <c r="D1" s="150" t="s">
        <v>69</v>
      </c>
      <c r="E1" s="153"/>
      <c r="F1" s="153"/>
      <c r="G1" s="153"/>
      <c r="H1" s="153"/>
      <c r="I1" s="153"/>
      <c r="J1" s="153"/>
      <c r="K1" s="153"/>
      <c r="M1" s="106" t="s">
        <v>313</v>
      </c>
    </row>
    <row r="2" spans="1:11" ht="25.5" customHeight="1">
      <c r="A2" s="20" t="s">
        <v>70</v>
      </c>
      <c r="B2" s="20" t="s">
        <v>35</v>
      </c>
      <c r="C2" s="20" t="s">
        <v>71</v>
      </c>
      <c r="D2" s="148" t="s">
        <v>4</v>
      </c>
      <c r="E2" s="153"/>
      <c r="F2" s="153"/>
      <c r="G2" s="153"/>
      <c r="H2" s="153"/>
      <c r="I2" s="153"/>
      <c r="J2" s="153"/>
      <c r="K2" s="153"/>
    </row>
    <row r="3" spans="1:9" ht="25.5" customHeight="1">
      <c r="A3" s="21">
        <f>RANDBETWEEN(100,999)</f>
        <v>412</v>
      </c>
      <c r="B3" s="21">
        <f>RANDBETWEEN(10,99)</f>
        <v>31</v>
      </c>
      <c r="C3" s="21">
        <f>RANDBETWEEN(0,1)</f>
        <v>1</v>
      </c>
      <c r="D3" s="15" t="s">
        <v>65</v>
      </c>
      <c r="E3" s="16">
        <f>$A3</f>
        <v>412</v>
      </c>
      <c r="F3" s="13" t="s">
        <v>66</v>
      </c>
      <c r="G3" s="16">
        <f>$B3</f>
        <v>31</v>
      </c>
      <c r="H3" s="13" t="s">
        <v>67</v>
      </c>
      <c r="I3" s="17"/>
    </row>
    <row r="4" spans="1:9" ht="25.5" customHeight="1">
      <c r="A4" s="21">
        <f>RANDBETWEEN(100,999)</f>
        <v>460</v>
      </c>
      <c r="B4" s="21">
        <f>RANDBETWEEN(10,99)</f>
        <v>25</v>
      </c>
      <c r="C4" s="21">
        <f>RANDBETWEEN(0,1)</f>
        <v>0</v>
      </c>
      <c r="D4" s="15" t="s">
        <v>10</v>
      </c>
      <c r="E4" s="16">
        <f aca="true" t="shared" si="0" ref="E4:E12">$A4</f>
        <v>460</v>
      </c>
      <c r="F4" s="13" t="s">
        <v>66</v>
      </c>
      <c r="G4" s="16">
        <f aca="true" t="shared" si="1" ref="G4:G12">$B4</f>
        <v>25</v>
      </c>
      <c r="H4" s="13" t="s">
        <v>67</v>
      </c>
      <c r="I4" s="17"/>
    </row>
    <row r="5" spans="1:9" ht="25.5" customHeight="1">
      <c r="A5" s="21">
        <f>RANDBETWEEN(100,999)</f>
        <v>485</v>
      </c>
      <c r="B5" s="21">
        <f>RANDBETWEEN(10,99)</f>
        <v>80</v>
      </c>
      <c r="C5" s="21">
        <f>RANDBETWEEN(0,1)</f>
        <v>0</v>
      </c>
      <c r="D5" s="15" t="s">
        <v>11</v>
      </c>
      <c r="E5" s="16">
        <f t="shared" si="0"/>
        <v>485</v>
      </c>
      <c r="F5" s="13" t="s">
        <v>66</v>
      </c>
      <c r="G5" s="16">
        <f t="shared" si="1"/>
        <v>80</v>
      </c>
      <c r="H5" s="13" t="s">
        <v>67</v>
      </c>
      <c r="I5" s="17"/>
    </row>
    <row r="6" spans="1:9" ht="25.5" customHeight="1">
      <c r="A6" s="21">
        <f>RANDBETWEEN(100,999)</f>
        <v>721</v>
      </c>
      <c r="B6" s="21">
        <f>RANDBETWEEN(10,99)</f>
        <v>92</v>
      </c>
      <c r="C6" s="21">
        <f>RANDBETWEEN(0,1)</f>
        <v>1</v>
      </c>
      <c r="D6" s="15" t="s">
        <v>12</v>
      </c>
      <c r="E6" s="16">
        <f t="shared" si="0"/>
        <v>721</v>
      </c>
      <c r="F6" s="13" t="s">
        <v>66</v>
      </c>
      <c r="G6" s="16">
        <f t="shared" si="1"/>
        <v>92</v>
      </c>
      <c r="H6" s="13" t="s">
        <v>67</v>
      </c>
      <c r="I6" s="17"/>
    </row>
    <row r="7" spans="1:9" ht="25.5" customHeight="1">
      <c r="A7" s="21">
        <f>RANDBETWEEN(100,999)</f>
        <v>956</v>
      </c>
      <c r="B7" s="21">
        <f>RANDBETWEEN(10,99)</f>
        <v>34</v>
      </c>
      <c r="C7" s="21">
        <f>RANDBETWEEN(0,1)</f>
        <v>0</v>
      </c>
      <c r="D7" s="15" t="s">
        <v>13</v>
      </c>
      <c r="E7" s="16">
        <f t="shared" si="0"/>
        <v>956</v>
      </c>
      <c r="F7" s="13" t="s">
        <v>66</v>
      </c>
      <c r="G7" s="16">
        <f t="shared" si="1"/>
        <v>34</v>
      </c>
      <c r="H7" s="13" t="s">
        <v>67</v>
      </c>
      <c r="I7" s="17"/>
    </row>
    <row r="8" spans="1:9" ht="25.5" customHeight="1">
      <c r="A8" s="21">
        <f>RANDBETWEEN(100,999)</f>
        <v>519</v>
      </c>
      <c r="B8" s="21">
        <f>RANDBETWEEN(10,99)</f>
        <v>16</v>
      </c>
      <c r="C8" s="21">
        <f>RANDBETWEEN(0,1)</f>
        <v>0</v>
      </c>
      <c r="D8" s="15" t="s">
        <v>14</v>
      </c>
      <c r="E8" s="16">
        <f t="shared" si="0"/>
        <v>519</v>
      </c>
      <c r="F8" s="13" t="s">
        <v>66</v>
      </c>
      <c r="G8" s="16">
        <f t="shared" si="1"/>
        <v>16</v>
      </c>
      <c r="H8" s="13" t="s">
        <v>67</v>
      </c>
      <c r="I8" s="17"/>
    </row>
    <row r="9" spans="1:9" ht="25.5" customHeight="1">
      <c r="A9" s="21">
        <f>RANDBETWEEN(100,999)</f>
        <v>334</v>
      </c>
      <c r="B9" s="21">
        <f>RANDBETWEEN(10,99)</f>
        <v>88</v>
      </c>
      <c r="C9" s="21">
        <f>RANDBETWEEN(0,1)</f>
        <v>1</v>
      </c>
      <c r="D9" s="15" t="s">
        <v>15</v>
      </c>
      <c r="E9" s="16">
        <f t="shared" si="0"/>
        <v>334</v>
      </c>
      <c r="F9" s="13" t="s">
        <v>66</v>
      </c>
      <c r="G9" s="16">
        <f t="shared" si="1"/>
        <v>88</v>
      </c>
      <c r="H9" s="13" t="s">
        <v>67</v>
      </c>
      <c r="I9" s="17"/>
    </row>
    <row r="10" spans="1:9" ht="25.5" customHeight="1">
      <c r="A10" s="21">
        <f>RANDBETWEEN(100,999)</f>
        <v>411</v>
      </c>
      <c r="B10" s="21">
        <f>RANDBETWEEN(10,99)</f>
        <v>51</v>
      </c>
      <c r="C10" s="21">
        <f>RANDBETWEEN(0,1)</f>
        <v>0</v>
      </c>
      <c r="D10" s="15" t="s">
        <v>16</v>
      </c>
      <c r="E10" s="16">
        <f t="shared" si="0"/>
        <v>411</v>
      </c>
      <c r="F10" s="13" t="s">
        <v>66</v>
      </c>
      <c r="G10" s="16">
        <f t="shared" si="1"/>
        <v>51</v>
      </c>
      <c r="H10" s="13" t="s">
        <v>67</v>
      </c>
      <c r="I10" s="17"/>
    </row>
    <row r="11" spans="1:9" ht="25.5" customHeight="1">
      <c r="A11" s="21">
        <f>RANDBETWEEN(100,999)</f>
        <v>523</v>
      </c>
      <c r="B11" s="21">
        <f>RANDBETWEEN(10,99)</f>
        <v>38</v>
      </c>
      <c r="C11" s="21">
        <f>RANDBETWEEN(0,1)</f>
        <v>0</v>
      </c>
      <c r="D11" s="15" t="s">
        <v>17</v>
      </c>
      <c r="E11" s="16">
        <f t="shared" si="0"/>
        <v>523</v>
      </c>
      <c r="F11" s="13" t="s">
        <v>66</v>
      </c>
      <c r="G11" s="16">
        <f t="shared" si="1"/>
        <v>38</v>
      </c>
      <c r="H11" s="13" t="s">
        <v>67</v>
      </c>
      <c r="I11" s="17"/>
    </row>
    <row r="12" spans="1:9" ht="25.5" customHeight="1">
      <c r="A12" s="21">
        <f>RANDBETWEEN(100,999)</f>
        <v>985</v>
      </c>
      <c r="B12" s="21">
        <f>RANDBETWEEN(10,99)</f>
        <v>77</v>
      </c>
      <c r="C12" s="21">
        <f>RANDBETWEEN(0,1)</f>
        <v>1</v>
      </c>
      <c r="D12" s="15" t="s">
        <v>18</v>
      </c>
      <c r="E12" s="16">
        <f t="shared" si="0"/>
        <v>985</v>
      </c>
      <c r="F12" s="13" t="s">
        <v>66</v>
      </c>
      <c r="G12" s="16">
        <f t="shared" si="1"/>
        <v>77</v>
      </c>
      <c r="H12" s="13" t="s">
        <v>67</v>
      </c>
      <c r="I12" s="17"/>
    </row>
    <row r="13" spans="1:9" ht="25.5" customHeight="1">
      <c r="A13" s="21">
        <f>RANDBETWEEN(100,999)</f>
        <v>839</v>
      </c>
      <c r="B13" s="21">
        <f>RANDBETWEEN(10,99)</f>
        <v>55</v>
      </c>
      <c r="C13" s="21">
        <f>RANDBETWEEN(0,1)</f>
        <v>1</v>
      </c>
      <c r="D13" s="15" t="s">
        <v>19</v>
      </c>
      <c r="E13" s="16">
        <f>IF($C13=1,A13,B13)</f>
        <v>839</v>
      </c>
      <c r="F13" s="13" t="s">
        <v>66</v>
      </c>
      <c r="G13" s="16">
        <f>IF($C13=1,B13,A13)</f>
        <v>55</v>
      </c>
      <c r="H13" s="13" t="s">
        <v>67</v>
      </c>
      <c r="I13" s="17"/>
    </row>
    <row r="14" spans="1:9" ht="25.5" customHeight="1">
      <c r="A14" s="21">
        <f>RANDBETWEEN(100,999)</f>
        <v>309</v>
      </c>
      <c r="B14" s="21">
        <f>RANDBETWEEN(10,99)</f>
        <v>19</v>
      </c>
      <c r="C14" s="21">
        <f>RANDBETWEEN(0,1)</f>
        <v>0</v>
      </c>
      <c r="D14" s="15" t="s">
        <v>20</v>
      </c>
      <c r="E14" s="16">
        <f aca="true" t="shared" si="2" ref="E14:E22">IF($C14=1,A14,B14)</f>
        <v>19</v>
      </c>
      <c r="F14" s="13" t="s">
        <v>66</v>
      </c>
      <c r="G14" s="16">
        <f aca="true" t="shared" si="3" ref="G14:G22">IF($C14=1,B14,A14)</f>
        <v>309</v>
      </c>
      <c r="H14" s="13" t="s">
        <v>67</v>
      </c>
      <c r="I14" s="17"/>
    </row>
    <row r="15" spans="1:9" ht="25.5" customHeight="1">
      <c r="A15" s="21">
        <f>RANDBETWEEN(100,999)</f>
        <v>714</v>
      </c>
      <c r="B15" s="21">
        <f>RANDBETWEEN(10,99)</f>
        <v>22</v>
      </c>
      <c r="C15" s="21">
        <f>RANDBETWEEN(0,1)</f>
        <v>1</v>
      </c>
      <c r="D15" s="15" t="s">
        <v>21</v>
      </c>
      <c r="E15" s="16">
        <f t="shared" si="2"/>
        <v>714</v>
      </c>
      <c r="F15" s="13" t="s">
        <v>66</v>
      </c>
      <c r="G15" s="16">
        <f t="shared" si="3"/>
        <v>22</v>
      </c>
      <c r="H15" s="13" t="s">
        <v>67</v>
      </c>
      <c r="I15" s="17"/>
    </row>
    <row r="16" spans="1:9" ht="25.5" customHeight="1">
      <c r="A16" s="21">
        <f>RANDBETWEEN(100,999)</f>
        <v>695</v>
      </c>
      <c r="B16" s="21">
        <f>RANDBETWEEN(10,99)</f>
        <v>21</v>
      </c>
      <c r="C16" s="21">
        <f>RANDBETWEEN(0,1)</f>
        <v>0</v>
      </c>
      <c r="D16" s="15" t="s">
        <v>22</v>
      </c>
      <c r="E16" s="16">
        <f t="shared" si="2"/>
        <v>21</v>
      </c>
      <c r="F16" s="13" t="s">
        <v>66</v>
      </c>
      <c r="G16" s="16">
        <f t="shared" si="3"/>
        <v>695</v>
      </c>
      <c r="H16" s="13" t="s">
        <v>67</v>
      </c>
      <c r="I16" s="17"/>
    </row>
    <row r="17" spans="1:9" ht="25.5" customHeight="1">
      <c r="A17" s="21">
        <f>RANDBETWEEN(100,999)</f>
        <v>302</v>
      </c>
      <c r="B17" s="21">
        <f>RANDBETWEEN(10,99)</f>
        <v>43</v>
      </c>
      <c r="C17" s="21">
        <f>RANDBETWEEN(0,1)</f>
        <v>0</v>
      </c>
      <c r="D17" s="15" t="s">
        <v>23</v>
      </c>
      <c r="E17" s="16">
        <f t="shared" si="2"/>
        <v>43</v>
      </c>
      <c r="F17" s="13" t="s">
        <v>66</v>
      </c>
      <c r="G17" s="16">
        <f t="shared" si="3"/>
        <v>302</v>
      </c>
      <c r="H17" s="13" t="s">
        <v>67</v>
      </c>
      <c r="I17" s="17"/>
    </row>
    <row r="18" spans="1:9" ht="25.5" customHeight="1">
      <c r="A18" s="21">
        <f>RANDBETWEEN(100,999)</f>
        <v>398</v>
      </c>
      <c r="B18" s="21">
        <f>RANDBETWEEN(10,99)</f>
        <v>63</v>
      </c>
      <c r="C18" s="21">
        <f>RANDBETWEEN(0,1)</f>
        <v>0</v>
      </c>
      <c r="D18" s="15" t="s">
        <v>24</v>
      </c>
      <c r="E18" s="16">
        <f t="shared" si="2"/>
        <v>63</v>
      </c>
      <c r="F18" s="13" t="s">
        <v>66</v>
      </c>
      <c r="G18" s="16">
        <f t="shared" si="3"/>
        <v>398</v>
      </c>
      <c r="H18" s="13" t="s">
        <v>67</v>
      </c>
      <c r="I18" s="17"/>
    </row>
    <row r="19" spans="1:9" ht="25.5" customHeight="1">
      <c r="A19" s="21">
        <f>RANDBETWEEN(100,999)</f>
        <v>546</v>
      </c>
      <c r="B19" s="21">
        <f>RANDBETWEEN(10,99)</f>
        <v>45</v>
      </c>
      <c r="C19" s="21">
        <f>RANDBETWEEN(0,1)</f>
        <v>0</v>
      </c>
      <c r="D19" s="15" t="s">
        <v>25</v>
      </c>
      <c r="E19" s="16">
        <f t="shared" si="2"/>
        <v>45</v>
      </c>
      <c r="F19" s="13" t="s">
        <v>66</v>
      </c>
      <c r="G19" s="16">
        <f t="shared" si="3"/>
        <v>546</v>
      </c>
      <c r="H19" s="13" t="s">
        <v>67</v>
      </c>
      <c r="I19" s="17"/>
    </row>
    <row r="20" spans="1:9" ht="25.5" customHeight="1">
      <c r="A20" s="21">
        <f>RANDBETWEEN(100,999)</f>
        <v>665</v>
      </c>
      <c r="B20" s="21">
        <f>RANDBETWEEN(10,99)</f>
        <v>48</v>
      </c>
      <c r="C20" s="21">
        <f>RANDBETWEEN(0,1)</f>
        <v>1</v>
      </c>
      <c r="D20" s="15" t="s">
        <v>26</v>
      </c>
      <c r="E20" s="16">
        <f t="shared" si="2"/>
        <v>665</v>
      </c>
      <c r="F20" s="13" t="s">
        <v>66</v>
      </c>
      <c r="G20" s="16">
        <f t="shared" si="3"/>
        <v>48</v>
      </c>
      <c r="H20" s="13" t="s">
        <v>67</v>
      </c>
      <c r="I20" s="17"/>
    </row>
    <row r="21" spans="1:9" ht="25.5" customHeight="1">
      <c r="A21" s="21">
        <f>RANDBETWEEN(100,999)</f>
        <v>424</v>
      </c>
      <c r="B21" s="21">
        <f>RANDBETWEEN(10,99)</f>
        <v>22</v>
      </c>
      <c r="C21" s="21">
        <f>RANDBETWEEN(0,1)</f>
        <v>0</v>
      </c>
      <c r="D21" s="15" t="s">
        <v>27</v>
      </c>
      <c r="E21" s="16">
        <f t="shared" si="2"/>
        <v>22</v>
      </c>
      <c r="F21" s="13" t="s">
        <v>66</v>
      </c>
      <c r="G21" s="16">
        <f t="shared" si="3"/>
        <v>424</v>
      </c>
      <c r="H21" s="13" t="s">
        <v>67</v>
      </c>
      <c r="I21" s="17"/>
    </row>
    <row r="22" spans="1:9" ht="25.5" customHeight="1">
      <c r="A22" s="21">
        <f>RANDBETWEEN(100,999)</f>
        <v>986</v>
      </c>
      <c r="B22" s="21">
        <f>RANDBETWEEN(10,99)</f>
        <v>40</v>
      </c>
      <c r="C22" s="21">
        <f>RANDBETWEEN(0,1)</f>
        <v>1</v>
      </c>
      <c r="D22" s="15" t="s">
        <v>28</v>
      </c>
      <c r="E22" s="16">
        <f t="shared" si="2"/>
        <v>986</v>
      </c>
      <c r="F22" s="13" t="s">
        <v>66</v>
      </c>
      <c r="G22" s="16">
        <f t="shared" si="3"/>
        <v>40</v>
      </c>
      <c r="H22" s="13" t="s">
        <v>67</v>
      </c>
      <c r="I22" s="17"/>
    </row>
    <row r="24" spans="8:10" ht="25.5" customHeight="1" thickBot="1">
      <c r="H24" s="18" t="s">
        <v>1</v>
      </c>
      <c r="I24" s="18"/>
      <c r="J24" s="19"/>
    </row>
    <row r="26" spans="4:11" ht="25.5" customHeight="1">
      <c r="D26" s="150" t="s">
        <v>69</v>
      </c>
      <c r="E26" s="153"/>
      <c r="F26" s="153"/>
      <c r="G26" s="153"/>
      <c r="H26" s="153"/>
      <c r="I26" s="153"/>
      <c r="J26" s="153"/>
      <c r="K26" s="153"/>
    </row>
    <row r="27" spans="4:11" ht="25.5" customHeight="1">
      <c r="D27" s="148" t="s">
        <v>4</v>
      </c>
      <c r="E27" s="153"/>
      <c r="F27" s="153"/>
      <c r="G27" s="153"/>
      <c r="H27" s="153"/>
      <c r="I27" s="153"/>
      <c r="J27" s="153"/>
      <c r="K27" s="153"/>
    </row>
    <row r="28" spans="4:9" ht="25.5" customHeight="1">
      <c r="D28" s="15" t="s">
        <v>65</v>
      </c>
      <c r="E28" s="16">
        <f>$E3</f>
        <v>412</v>
      </c>
      <c r="F28" s="13" t="s">
        <v>66</v>
      </c>
      <c r="G28" s="16">
        <f>$G3</f>
        <v>31</v>
      </c>
      <c r="H28" s="13" t="s">
        <v>67</v>
      </c>
      <c r="I28" s="17">
        <f>E28*G28</f>
        <v>12772</v>
      </c>
    </row>
    <row r="29" spans="4:9" ht="25.5" customHeight="1">
      <c r="D29" s="15" t="s">
        <v>10</v>
      </c>
      <c r="E29" s="16">
        <f aca="true" t="shared" si="4" ref="E29:E47">$E4</f>
        <v>460</v>
      </c>
      <c r="F29" s="13" t="s">
        <v>66</v>
      </c>
      <c r="G29" s="16">
        <f aca="true" t="shared" si="5" ref="G29:G47">$G4</f>
        <v>25</v>
      </c>
      <c r="H29" s="13" t="s">
        <v>67</v>
      </c>
      <c r="I29" s="17">
        <f aca="true" t="shared" si="6" ref="I29:I47">E29*G29</f>
        <v>11500</v>
      </c>
    </row>
    <row r="30" spans="4:9" ht="25.5" customHeight="1">
      <c r="D30" s="15" t="s">
        <v>11</v>
      </c>
      <c r="E30" s="16">
        <f t="shared" si="4"/>
        <v>485</v>
      </c>
      <c r="F30" s="13" t="s">
        <v>66</v>
      </c>
      <c r="G30" s="16">
        <f t="shared" si="5"/>
        <v>80</v>
      </c>
      <c r="H30" s="13" t="s">
        <v>67</v>
      </c>
      <c r="I30" s="17">
        <f t="shared" si="6"/>
        <v>38800</v>
      </c>
    </row>
    <row r="31" spans="4:9" ht="25.5" customHeight="1">
      <c r="D31" s="15" t="s">
        <v>12</v>
      </c>
      <c r="E31" s="16">
        <f t="shared" si="4"/>
        <v>721</v>
      </c>
      <c r="F31" s="13" t="s">
        <v>66</v>
      </c>
      <c r="G31" s="16">
        <f t="shared" si="5"/>
        <v>92</v>
      </c>
      <c r="H31" s="13" t="s">
        <v>67</v>
      </c>
      <c r="I31" s="17">
        <f t="shared" si="6"/>
        <v>66332</v>
      </c>
    </row>
    <row r="32" spans="4:9" ht="25.5" customHeight="1">
      <c r="D32" s="15" t="s">
        <v>13</v>
      </c>
      <c r="E32" s="16">
        <f t="shared" si="4"/>
        <v>956</v>
      </c>
      <c r="F32" s="13" t="s">
        <v>66</v>
      </c>
      <c r="G32" s="16">
        <f t="shared" si="5"/>
        <v>34</v>
      </c>
      <c r="H32" s="13" t="s">
        <v>67</v>
      </c>
      <c r="I32" s="17">
        <f t="shared" si="6"/>
        <v>32504</v>
      </c>
    </row>
    <row r="33" spans="4:9" ht="25.5" customHeight="1">
      <c r="D33" s="15" t="s">
        <v>14</v>
      </c>
      <c r="E33" s="16">
        <f t="shared" si="4"/>
        <v>519</v>
      </c>
      <c r="F33" s="13" t="s">
        <v>66</v>
      </c>
      <c r="G33" s="16">
        <f t="shared" si="5"/>
        <v>16</v>
      </c>
      <c r="H33" s="13" t="s">
        <v>67</v>
      </c>
      <c r="I33" s="17">
        <f t="shared" si="6"/>
        <v>8304</v>
      </c>
    </row>
    <row r="34" spans="4:9" ht="25.5" customHeight="1">
      <c r="D34" s="15" t="s">
        <v>15</v>
      </c>
      <c r="E34" s="16">
        <f t="shared" si="4"/>
        <v>334</v>
      </c>
      <c r="F34" s="13" t="s">
        <v>66</v>
      </c>
      <c r="G34" s="16">
        <f t="shared" si="5"/>
        <v>88</v>
      </c>
      <c r="H34" s="13" t="s">
        <v>67</v>
      </c>
      <c r="I34" s="17">
        <f t="shared" si="6"/>
        <v>29392</v>
      </c>
    </row>
    <row r="35" spans="4:9" ht="25.5" customHeight="1">
      <c r="D35" s="15" t="s">
        <v>16</v>
      </c>
      <c r="E35" s="16">
        <f t="shared" si="4"/>
        <v>411</v>
      </c>
      <c r="F35" s="13" t="s">
        <v>66</v>
      </c>
      <c r="G35" s="16">
        <f t="shared" si="5"/>
        <v>51</v>
      </c>
      <c r="H35" s="13" t="s">
        <v>67</v>
      </c>
      <c r="I35" s="17">
        <f t="shared" si="6"/>
        <v>20961</v>
      </c>
    </row>
    <row r="36" spans="4:9" ht="25.5" customHeight="1">
      <c r="D36" s="15" t="s">
        <v>17</v>
      </c>
      <c r="E36" s="16">
        <f t="shared" si="4"/>
        <v>523</v>
      </c>
      <c r="F36" s="13" t="s">
        <v>66</v>
      </c>
      <c r="G36" s="16">
        <f t="shared" si="5"/>
        <v>38</v>
      </c>
      <c r="H36" s="13" t="s">
        <v>67</v>
      </c>
      <c r="I36" s="17">
        <f t="shared" si="6"/>
        <v>19874</v>
      </c>
    </row>
    <row r="37" spans="4:9" ht="25.5" customHeight="1">
      <c r="D37" s="15" t="s">
        <v>18</v>
      </c>
      <c r="E37" s="16">
        <f t="shared" si="4"/>
        <v>985</v>
      </c>
      <c r="F37" s="13" t="s">
        <v>66</v>
      </c>
      <c r="G37" s="16">
        <f t="shared" si="5"/>
        <v>77</v>
      </c>
      <c r="H37" s="13" t="s">
        <v>67</v>
      </c>
      <c r="I37" s="17">
        <f t="shared" si="6"/>
        <v>75845</v>
      </c>
    </row>
    <row r="38" spans="4:9" ht="25.5" customHeight="1">
      <c r="D38" s="15" t="s">
        <v>19</v>
      </c>
      <c r="E38" s="16">
        <f t="shared" si="4"/>
        <v>839</v>
      </c>
      <c r="F38" s="13" t="s">
        <v>66</v>
      </c>
      <c r="G38" s="16">
        <f t="shared" si="5"/>
        <v>55</v>
      </c>
      <c r="H38" s="13" t="s">
        <v>67</v>
      </c>
      <c r="I38" s="17">
        <f t="shared" si="6"/>
        <v>46145</v>
      </c>
    </row>
    <row r="39" spans="4:9" ht="25.5" customHeight="1">
      <c r="D39" s="15" t="s">
        <v>20</v>
      </c>
      <c r="E39" s="16">
        <f t="shared" si="4"/>
        <v>19</v>
      </c>
      <c r="F39" s="13" t="s">
        <v>66</v>
      </c>
      <c r="G39" s="16">
        <f t="shared" si="5"/>
        <v>309</v>
      </c>
      <c r="H39" s="13" t="s">
        <v>67</v>
      </c>
      <c r="I39" s="17">
        <f t="shared" si="6"/>
        <v>5871</v>
      </c>
    </row>
    <row r="40" spans="4:9" ht="25.5" customHeight="1">
      <c r="D40" s="15" t="s">
        <v>21</v>
      </c>
      <c r="E40" s="16">
        <f t="shared" si="4"/>
        <v>714</v>
      </c>
      <c r="F40" s="13" t="s">
        <v>66</v>
      </c>
      <c r="G40" s="16">
        <f t="shared" si="5"/>
        <v>22</v>
      </c>
      <c r="H40" s="13" t="s">
        <v>67</v>
      </c>
      <c r="I40" s="17">
        <f t="shared" si="6"/>
        <v>15708</v>
      </c>
    </row>
    <row r="41" spans="4:9" ht="25.5" customHeight="1">
      <c r="D41" s="15" t="s">
        <v>22</v>
      </c>
      <c r="E41" s="16">
        <f t="shared" si="4"/>
        <v>21</v>
      </c>
      <c r="F41" s="13" t="s">
        <v>66</v>
      </c>
      <c r="G41" s="16">
        <f t="shared" si="5"/>
        <v>695</v>
      </c>
      <c r="H41" s="13" t="s">
        <v>67</v>
      </c>
      <c r="I41" s="17">
        <f t="shared" si="6"/>
        <v>14595</v>
      </c>
    </row>
    <row r="42" spans="4:9" ht="25.5" customHeight="1">
      <c r="D42" s="15" t="s">
        <v>23</v>
      </c>
      <c r="E42" s="16">
        <f t="shared" si="4"/>
        <v>43</v>
      </c>
      <c r="F42" s="13" t="s">
        <v>66</v>
      </c>
      <c r="G42" s="16">
        <f t="shared" si="5"/>
        <v>302</v>
      </c>
      <c r="H42" s="13" t="s">
        <v>67</v>
      </c>
      <c r="I42" s="17">
        <f t="shared" si="6"/>
        <v>12986</v>
      </c>
    </row>
    <row r="43" spans="4:9" ht="25.5" customHeight="1">
      <c r="D43" s="15" t="s">
        <v>24</v>
      </c>
      <c r="E43" s="16">
        <f t="shared" si="4"/>
        <v>63</v>
      </c>
      <c r="F43" s="13" t="s">
        <v>66</v>
      </c>
      <c r="G43" s="16">
        <f t="shared" si="5"/>
        <v>398</v>
      </c>
      <c r="H43" s="13" t="s">
        <v>67</v>
      </c>
      <c r="I43" s="17">
        <f t="shared" si="6"/>
        <v>25074</v>
      </c>
    </row>
    <row r="44" spans="4:9" ht="25.5" customHeight="1">
      <c r="D44" s="15" t="s">
        <v>25</v>
      </c>
      <c r="E44" s="16">
        <f t="shared" si="4"/>
        <v>45</v>
      </c>
      <c r="F44" s="13" t="s">
        <v>66</v>
      </c>
      <c r="G44" s="16">
        <f t="shared" si="5"/>
        <v>546</v>
      </c>
      <c r="H44" s="13" t="s">
        <v>67</v>
      </c>
      <c r="I44" s="17">
        <f t="shared" si="6"/>
        <v>24570</v>
      </c>
    </row>
    <row r="45" spans="4:9" ht="25.5" customHeight="1">
      <c r="D45" s="15" t="s">
        <v>26</v>
      </c>
      <c r="E45" s="16">
        <f t="shared" si="4"/>
        <v>665</v>
      </c>
      <c r="F45" s="13" t="s">
        <v>66</v>
      </c>
      <c r="G45" s="16">
        <f t="shared" si="5"/>
        <v>48</v>
      </c>
      <c r="H45" s="13" t="s">
        <v>67</v>
      </c>
      <c r="I45" s="17">
        <f t="shared" si="6"/>
        <v>31920</v>
      </c>
    </row>
    <row r="46" spans="4:9" ht="25.5" customHeight="1">
      <c r="D46" s="15" t="s">
        <v>27</v>
      </c>
      <c r="E46" s="16">
        <f t="shared" si="4"/>
        <v>22</v>
      </c>
      <c r="F46" s="13" t="s">
        <v>66</v>
      </c>
      <c r="G46" s="16">
        <f t="shared" si="5"/>
        <v>424</v>
      </c>
      <c r="H46" s="13" t="s">
        <v>67</v>
      </c>
      <c r="I46" s="17">
        <f t="shared" si="6"/>
        <v>9328</v>
      </c>
    </row>
    <row r="47" spans="4:9" ht="25.5" customHeight="1">
      <c r="D47" s="15" t="s">
        <v>28</v>
      </c>
      <c r="E47" s="16">
        <f t="shared" si="4"/>
        <v>986</v>
      </c>
      <c r="F47" s="13" t="s">
        <v>66</v>
      </c>
      <c r="G47" s="16">
        <f t="shared" si="5"/>
        <v>40</v>
      </c>
      <c r="H47" s="13" t="s">
        <v>67</v>
      </c>
      <c r="I47" s="17">
        <f t="shared" si="6"/>
        <v>39440</v>
      </c>
    </row>
    <row r="49" spans="8:10" ht="25.5" customHeight="1">
      <c r="H49" s="39"/>
      <c r="I49" s="39"/>
      <c r="J49" s="33"/>
    </row>
  </sheetData>
  <sheetProtection password="E177" sheet="1" objects="1" scenarios="1"/>
  <mergeCells count="5">
    <mergeCell ref="A1:C1"/>
    <mergeCell ref="D27:K27"/>
    <mergeCell ref="D1:K1"/>
    <mergeCell ref="D2:K2"/>
    <mergeCell ref="D26:K26"/>
  </mergeCells>
  <hyperlinks>
    <hyperlink ref="M1" location="算数小テスト一覧!A1" display="→算数小テスト一覧に戻る"/>
  </hyperlinks>
  <printOptions/>
  <pageMargins left="0.3937007874015748" right="0.3937007874015748" top="0.5905511811023623" bottom="0.5905511811023623" header="0.11811023622047245" footer="0.11811023622047245"/>
  <pageSetup fitToHeight="0" horizontalDpi="600" verticalDpi="600" orientation="portrait" paperSize="13" r:id="rId1"/>
  <rowBreaks count="1" manualBreakCount="1">
    <brk id="25" min="3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zoomScale="75" zoomScaleNormal="75" workbookViewId="0" topLeftCell="A1">
      <selection activeCell="M1" sqref="M1"/>
    </sheetView>
  </sheetViews>
  <sheetFormatPr defaultColWidth="9.00390625" defaultRowHeight="25.5" customHeight="1"/>
  <cols>
    <col min="1" max="3" width="5.625" style="12" customWidth="1"/>
    <col min="4" max="4" width="9.00390625" style="14" customWidth="1"/>
    <col min="5" max="5" width="6.25390625" style="13" customWidth="1"/>
    <col min="6" max="6" width="5.00390625" style="13" customWidth="1"/>
    <col min="7" max="7" width="6.25390625" style="13" customWidth="1"/>
    <col min="8" max="8" width="5.00390625" style="13" customWidth="1"/>
    <col min="9" max="9" width="18.00390625" style="13" customWidth="1"/>
    <col min="10" max="10" width="9.125" style="12" customWidth="1"/>
    <col min="11" max="12" width="9.00390625" style="12" customWidth="1"/>
    <col min="13" max="13" width="27.00390625" style="12" customWidth="1"/>
    <col min="14" max="16384" width="9.00390625" style="12" customWidth="1"/>
  </cols>
  <sheetData>
    <row r="1" spans="1:13" ht="25.5" customHeight="1">
      <c r="A1" s="146" t="s">
        <v>33</v>
      </c>
      <c r="B1" s="146"/>
      <c r="C1" s="147"/>
      <c r="D1" s="150" t="s">
        <v>161</v>
      </c>
      <c r="E1" s="154"/>
      <c r="F1" s="154"/>
      <c r="G1" s="154"/>
      <c r="H1" s="154"/>
      <c r="I1" s="154"/>
      <c r="J1" s="154"/>
      <c r="K1" s="154"/>
      <c r="M1" s="106" t="s">
        <v>313</v>
      </c>
    </row>
    <row r="2" spans="1:11" ht="25.5" customHeight="1">
      <c r="A2" s="20" t="s">
        <v>116</v>
      </c>
      <c r="B2" s="20" t="s">
        <v>35</v>
      </c>
      <c r="C2" s="20" t="s">
        <v>117</v>
      </c>
      <c r="D2" s="148" t="s">
        <v>4</v>
      </c>
      <c r="E2" s="154"/>
      <c r="F2" s="154"/>
      <c r="G2" s="154"/>
      <c r="H2" s="154"/>
      <c r="I2" s="154"/>
      <c r="J2" s="154"/>
      <c r="K2" s="154"/>
    </row>
    <row r="3" spans="1:9" ht="25.5" customHeight="1">
      <c r="A3" s="21">
        <f>RANDBETWEEN(100,999)</f>
        <v>384</v>
      </c>
      <c r="B3" s="21">
        <f>RANDBETWEEN(100,999)</f>
        <v>344</v>
      </c>
      <c r="C3" s="21">
        <f>RANDBETWEEN(0,1)</f>
        <v>0</v>
      </c>
      <c r="D3" s="15" t="s">
        <v>65</v>
      </c>
      <c r="E3" s="16">
        <f aca="true" t="shared" si="0" ref="E3:E12">$A3</f>
        <v>384</v>
      </c>
      <c r="F3" s="13" t="s">
        <v>66</v>
      </c>
      <c r="G3" s="16">
        <f aca="true" t="shared" si="1" ref="G3:G12">$B3</f>
        <v>344</v>
      </c>
      <c r="H3" s="13" t="s">
        <v>67</v>
      </c>
      <c r="I3" s="17"/>
    </row>
    <row r="4" spans="1:9" ht="25.5" customHeight="1">
      <c r="A4" s="21">
        <f>RANDBETWEEN(100,999)</f>
        <v>510</v>
      </c>
      <c r="B4" s="21">
        <f>RANDBETWEEN(100,999)</f>
        <v>405</v>
      </c>
      <c r="C4" s="21">
        <f>RANDBETWEEN(0,1)</f>
        <v>1</v>
      </c>
      <c r="D4" s="15" t="s">
        <v>10</v>
      </c>
      <c r="E4" s="16">
        <f t="shared" si="0"/>
        <v>510</v>
      </c>
      <c r="F4" s="13" t="s">
        <v>66</v>
      </c>
      <c r="G4" s="16">
        <f t="shared" si="1"/>
        <v>405</v>
      </c>
      <c r="H4" s="13" t="s">
        <v>67</v>
      </c>
      <c r="I4" s="17"/>
    </row>
    <row r="5" spans="1:9" ht="25.5" customHeight="1">
      <c r="A5" s="21">
        <f>RANDBETWEEN(100,999)</f>
        <v>135</v>
      </c>
      <c r="B5" s="21">
        <f>RANDBETWEEN(100,999)</f>
        <v>860</v>
      </c>
      <c r="C5" s="21">
        <f>RANDBETWEEN(0,1)</f>
        <v>1</v>
      </c>
      <c r="D5" s="15" t="s">
        <v>11</v>
      </c>
      <c r="E5" s="16">
        <f t="shared" si="0"/>
        <v>135</v>
      </c>
      <c r="F5" s="13" t="s">
        <v>66</v>
      </c>
      <c r="G5" s="16">
        <f t="shared" si="1"/>
        <v>860</v>
      </c>
      <c r="H5" s="13" t="s">
        <v>67</v>
      </c>
      <c r="I5" s="17"/>
    </row>
    <row r="6" spans="1:9" ht="25.5" customHeight="1">
      <c r="A6" s="21">
        <f>RANDBETWEEN(100,999)</f>
        <v>653</v>
      </c>
      <c r="B6" s="21">
        <f>RANDBETWEEN(100,999)</f>
        <v>382</v>
      </c>
      <c r="C6" s="21">
        <f>RANDBETWEEN(0,1)</f>
        <v>0</v>
      </c>
      <c r="D6" s="15" t="s">
        <v>12</v>
      </c>
      <c r="E6" s="16">
        <f t="shared" si="0"/>
        <v>653</v>
      </c>
      <c r="F6" s="13" t="s">
        <v>66</v>
      </c>
      <c r="G6" s="16">
        <f t="shared" si="1"/>
        <v>382</v>
      </c>
      <c r="H6" s="13" t="s">
        <v>67</v>
      </c>
      <c r="I6" s="17"/>
    </row>
    <row r="7" spans="1:9" ht="25.5" customHeight="1">
      <c r="A7" s="21">
        <f>RANDBETWEEN(100,999)</f>
        <v>171</v>
      </c>
      <c r="B7" s="21">
        <f>RANDBETWEEN(100,999)</f>
        <v>522</v>
      </c>
      <c r="C7" s="21">
        <f>RANDBETWEEN(0,1)</f>
        <v>0</v>
      </c>
      <c r="D7" s="15" t="s">
        <v>13</v>
      </c>
      <c r="E7" s="16">
        <f t="shared" si="0"/>
        <v>171</v>
      </c>
      <c r="F7" s="13" t="s">
        <v>66</v>
      </c>
      <c r="G7" s="16">
        <f t="shared" si="1"/>
        <v>522</v>
      </c>
      <c r="H7" s="13" t="s">
        <v>67</v>
      </c>
      <c r="I7" s="17"/>
    </row>
    <row r="8" spans="1:9" ht="25.5" customHeight="1">
      <c r="A8" s="21">
        <f>RANDBETWEEN(100,999)</f>
        <v>607</v>
      </c>
      <c r="B8" s="21">
        <f>RANDBETWEEN(100,999)</f>
        <v>906</v>
      </c>
      <c r="C8" s="21">
        <f>RANDBETWEEN(0,1)</f>
        <v>0</v>
      </c>
      <c r="D8" s="15" t="s">
        <v>14</v>
      </c>
      <c r="E8" s="16">
        <f t="shared" si="0"/>
        <v>607</v>
      </c>
      <c r="F8" s="13" t="s">
        <v>66</v>
      </c>
      <c r="G8" s="16">
        <f t="shared" si="1"/>
        <v>906</v>
      </c>
      <c r="H8" s="13" t="s">
        <v>67</v>
      </c>
      <c r="I8" s="17"/>
    </row>
    <row r="9" spans="1:9" ht="25.5" customHeight="1">
      <c r="A9" s="21">
        <f>RANDBETWEEN(100,999)</f>
        <v>254</v>
      </c>
      <c r="B9" s="21">
        <f>RANDBETWEEN(100,999)</f>
        <v>923</v>
      </c>
      <c r="C9" s="21">
        <f>RANDBETWEEN(0,1)</f>
        <v>1</v>
      </c>
      <c r="D9" s="15" t="s">
        <v>15</v>
      </c>
      <c r="E9" s="16">
        <f t="shared" si="0"/>
        <v>254</v>
      </c>
      <c r="F9" s="13" t="s">
        <v>66</v>
      </c>
      <c r="G9" s="16">
        <f t="shared" si="1"/>
        <v>923</v>
      </c>
      <c r="H9" s="13" t="s">
        <v>67</v>
      </c>
      <c r="I9" s="17"/>
    </row>
    <row r="10" spans="1:9" ht="25.5" customHeight="1">
      <c r="A10" s="21">
        <f>RANDBETWEEN(100,999)</f>
        <v>214</v>
      </c>
      <c r="B10" s="21">
        <f>RANDBETWEEN(100,999)</f>
        <v>389</v>
      </c>
      <c r="C10" s="21">
        <f>RANDBETWEEN(0,1)</f>
        <v>1</v>
      </c>
      <c r="D10" s="15" t="s">
        <v>16</v>
      </c>
      <c r="E10" s="16">
        <f t="shared" si="0"/>
        <v>214</v>
      </c>
      <c r="F10" s="13" t="s">
        <v>66</v>
      </c>
      <c r="G10" s="16">
        <f t="shared" si="1"/>
        <v>389</v>
      </c>
      <c r="H10" s="13" t="s">
        <v>67</v>
      </c>
      <c r="I10" s="17"/>
    </row>
    <row r="11" spans="1:9" ht="25.5" customHeight="1">
      <c r="A11" s="21">
        <f>RANDBETWEEN(100,999)</f>
        <v>228</v>
      </c>
      <c r="B11" s="21">
        <f>RANDBETWEEN(100,999)</f>
        <v>845</v>
      </c>
      <c r="C11" s="21">
        <f>RANDBETWEEN(0,1)</f>
        <v>0</v>
      </c>
      <c r="D11" s="15" t="s">
        <v>17</v>
      </c>
      <c r="E11" s="16">
        <f t="shared" si="0"/>
        <v>228</v>
      </c>
      <c r="F11" s="13" t="s">
        <v>66</v>
      </c>
      <c r="G11" s="16">
        <f t="shared" si="1"/>
        <v>845</v>
      </c>
      <c r="H11" s="13" t="s">
        <v>67</v>
      </c>
      <c r="I11" s="17"/>
    </row>
    <row r="12" spans="1:9" ht="25.5" customHeight="1">
      <c r="A12" s="21">
        <f>RANDBETWEEN(100,999)</f>
        <v>763</v>
      </c>
      <c r="B12" s="21">
        <f>RANDBETWEEN(100,999)</f>
        <v>326</v>
      </c>
      <c r="C12" s="21">
        <f>RANDBETWEEN(0,1)</f>
        <v>0</v>
      </c>
      <c r="D12" s="15" t="s">
        <v>18</v>
      </c>
      <c r="E12" s="16">
        <f t="shared" si="0"/>
        <v>763</v>
      </c>
      <c r="F12" s="13" t="s">
        <v>66</v>
      </c>
      <c r="G12" s="16">
        <f t="shared" si="1"/>
        <v>326</v>
      </c>
      <c r="H12" s="13" t="s">
        <v>67</v>
      </c>
      <c r="I12" s="17"/>
    </row>
    <row r="13" spans="4:9" ht="25.5" customHeight="1">
      <c r="D13" s="12"/>
      <c r="E13" s="12"/>
      <c r="F13" s="12"/>
      <c r="G13" s="12"/>
      <c r="H13" s="12"/>
      <c r="I13" s="12"/>
    </row>
    <row r="14" spans="4:9" ht="25.5" customHeight="1">
      <c r="D14" s="12"/>
      <c r="E14" s="12"/>
      <c r="F14" s="12"/>
      <c r="G14" s="12"/>
      <c r="H14" s="12"/>
      <c r="I14" s="12"/>
    </row>
    <row r="15" spans="4:9" ht="25.5" customHeight="1">
      <c r="D15" s="12"/>
      <c r="E15" s="12"/>
      <c r="F15" s="12"/>
      <c r="G15" s="12"/>
      <c r="H15" s="12"/>
      <c r="I15" s="12"/>
    </row>
    <row r="16" spans="4:9" ht="25.5" customHeight="1">
      <c r="D16" s="12"/>
      <c r="E16" s="12"/>
      <c r="F16" s="12"/>
      <c r="G16" s="12"/>
      <c r="H16" s="12"/>
      <c r="I16" s="12"/>
    </row>
    <row r="17" spans="4:9" ht="25.5" customHeight="1">
      <c r="D17" s="12"/>
      <c r="E17" s="12"/>
      <c r="F17" s="12"/>
      <c r="G17" s="12"/>
      <c r="H17" s="12"/>
      <c r="I17" s="12"/>
    </row>
    <row r="18" spans="4:9" ht="25.5" customHeight="1">
      <c r="D18" s="12"/>
      <c r="E18" s="12"/>
      <c r="F18" s="12"/>
      <c r="G18" s="12"/>
      <c r="H18" s="12"/>
      <c r="I18" s="12"/>
    </row>
    <row r="19" spans="4:9" ht="25.5" customHeight="1">
      <c r="D19" s="12"/>
      <c r="E19" s="12"/>
      <c r="F19" s="12"/>
      <c r="G19" s="12"/>
      <c r="H19" s="12"/>
      <c r="I19" s="12"/>
    </row>
    <row r="20" spans="4:9" ht="25.5" customHeight="1">
      <c r="D20" s="12"/>
      <c r="E20" s="12"/>
      <c r="F20" s="12"/>
      <c r="G20" s="12"/>
      <c r="H20" s="12"/>
      <c r="I20" s="12"/>
    </row>
    <row r="21" spans="4:9" ht="25.5" customHeight="1">
      <c r="D21" s="12"/>
      <c r="E21" s="12"/>
      <c r="F21" s="12"/>
      <c r="G21" s="12"/>
      <c r="H21" s="12"/>
      <c r="I21" s="12"/>
    </row>
    <row r="22" spans="4:9" ht="25.5" customHeight="1">
      <c r="D22" s="12"/>
      <c r="E22" s="12"/>
      <c r="F22" s="12"/>
      <c r="G22" s="12"/>
      <c r="H22" s="12"/>
      <c r="I22" s="12"/>
    </row>
    <row r="24" spans="8:10" ht="25.5" customHeight="1" thickBot="1">
      <c r="H24" s="18" t="s">
        <v>1</v>
      </c>
      <c r="I24" s="18"/>
      <c r="J24" s="19"/>
    </row>
    <row r="26" spans="4:11" ht="25.5" customHeight="1">
      <c r="D26" s="150" t="s">
        <v>161</v>
      </c>
      <c r="E26" s="154"/>
      <c r="F26" s="154"/>
      <c r="G26" s="154"/>
      <c r="H26" s="154"/>
      <c r="I26" s="154"/>
      <c r="J26" s="154"/>
      <c r="K26" s="154"/>
    </row>
    <row r="27" spans="4:11" ht="25.5" customHeight="1">
      <c r="D27" s="148" t="s">
        <v>4</v>
      </c>
      <c r="E27" s="154"/>
      <c r="F27" s="154"/>
      <c r="G27" s="154"/>
      <c r="H27" s="154"/>
      <c r="I27" s="154"/>
      <c r="J27" s="154"/>
      <c r="K27" s="154"/>
    </row>
    <row r="28" spans="4:9" ht="25.5" customHeight="1">
      <c r="D28" s="15" t="s">
        <v>65</v>
      </c>
      <c r="E28" s="16">
        <f aca="true" t="shared" si="2" ref="E28:E37">$E3</f>
        <v>384</v>
      </c>
      <c r="F28" s="13" t="s">
        <v>66</v>
      </c>
      <c r="G28" s="16">
        <f aca="true" t="shared" si="3" ref="G28:G37">$G3</f>
        <v>344</v>
      </c>
      <c r="H28" s="13" t="s">
        <v>67</v>
      </c>
      <c r="I28" s="17">
        <f aca="true" t="shared" si="4" ref="I28:I37">E28*G28</f>
        <v>132096</v>
      </c>
    </row>
    <row r="29" spans="4:9" ht="25.5" customHeight="1">
      <c r="D29" s="15" t="s">
        <v>10</v>
      </c>
      <c r="E29" s="16">
        <f t="shared" si="2"/>
        <v>510</v>
      </c>
      <c r="F29" s="13" t="s">
        <v>66</v>
      </c>
      <c r="G29" s="16">
        <f t="shared" si="3"/>
        <v>405</v>
      </c>
      <c r="H29" s="13" t="s">
        <v>67</v>
      </c>
      <c r="I29" s="17">
        <f t="shared" si="4"/>
        <v>206550</v>
      </c>
    </row>
    <row r="30" spans="4:9" ht="25.5" customHeight="1">
      <c r="D30" s="15" t="s">
        <v>11</v>
      </c>
      <c r="E30" s="16">
        <f t="shared" si="2"/>
        <v>135</v>
      </c>
      <c r="F30" s="13" t="s">
        <v>66</v>
      </c>
      <c r="G30" s="16">
        <f t="shared" si="3"/>
        <v>860</v>
      </c>
      <c r="H30" s="13" t="s">
        <v>67</v>
      </c>
      <c r="I30" s="17">
        <f t="shared" si="4"/>
        <v>116100</v>
      </c>
    </row>
    <row r="31" spans="4:9" ht="25.5" customHeight="1">
      <c r="D31" s="15" t="s">
        <v>12</v>
      </c>
      <c r="E31" s="16">
        <f t="shared" si="2"/>
        <v>653</v>
      </c>
      <c r="F31" s="13" t="s">
        <v>66</v>
      </c>
      <c r="G31" s="16">
        <f t="shared" si="3"/>
        <v>382</v>
      </c>
      <c r="H31" s="13" t="s">
        <v>67</v>
      </c>
      <c r="I31" s="17">
        <f t="shared" si="4"/>
        <v>249446</v>
      </c>
    </row>
    <row r="32" spans="4:9" ht="25.5" customHeight="1">
      <c r="D32" s="15" t="s">
        <v>13</v>
      </c>
      <c r="E32" s="16">
        <f t="shared" si="2"/>
        <v>171</v>
      </c>
      <c r="F32" s="13" t="s">
        <v>66</v>
      </c>
      <c r="G32" s="16">
        <f t="shared" si="3"/>
        <v>522</v>
      </c>
      <c r="H32" s="13" t="s">
        <v>67</v>
      </c>
      <c r="I32" s="17">
        <f t="shared" si="4"/>
        <v>89262</v>
      </c>
    </row>
    <row r="33" spans="4:9" ht="25.5" customHeight="1">
      <c r="D33" s="15" t="s">
        <v>14</v>
      </c>
      <c r="E33" s="16">
        <f t="shared" si="2"/>
        <v>607</v>
      </c>
      <c r="F33" s="13" t="s">
        <v>66</v>
      </c>
      <c r="G33" s="16">
        <f t="shared" si="3"/>
        <v>906</v>
      </c>
      <c r="H33" s="13" t="s">
        <v>67</v>
      </c>
      <c r="I33" s="17">
        <f t="shared" si="4"/>
        <v>549942</v>
      </c>
    </row>
    <row r="34" spans="4:9" ht="25.5" customHeight="1">
      <c r="D34" s="15" t="s">
        <v>15</v>
      </c>
      <c r="E34" s="16">
        <f t="shared" si="2"/>
        <v>254</v>
      </c>
      <c r="F34" s="13" t="s">
        <v>66</v>
      </c>
      <c r="G34" s="16">
        <f t="shared" si="3"/>
        <v>923</v>
      </c>
      <c r="H34" s="13" t="s">
        <v>67</v>
      </c>
      <c r="I34" s="17">
        <f t="shared" si="4"/>
        <v>234442</v>
      </c>
    </row>
    <row r="35" spans="4:9" ht="25.5" customHeight="1">
      <c r="D35" s="15" t="s">
        <v>16</v>
      </c>
      <c r="E35" s="16">
        <f t="shared" si="2"/>
        <v>214</v>
      </c>
      <c r="F35" s="13" t="s">
        <v>66</v>
      </c>
      <c r="G35" s="16">
        <f t="shared" si="3"/>
        <v>389</v>
      </c>
      <c r="H35" s="13" t="s">
        <v>67</v>
      </c>
      <c r="I35" s="17">
        <f t="shared" si="4"/>
        <v>83246</v>
      </c>
    </row>
    <row r="36" spans="4:9" ht="25.5" customHeight="1">
      <c r="D36" s="15" t="s">
        <v>17</v>
      </c>
      <c r="E36" s="16">
        <f t="shared" si="2"/>
        <v>228</v>
      </c>
      <c r="F36" s="13" t="s">
        <v>66</v>
      </c>
      <c r="G36" s="16">
        <f t="shared" si="3"/>
        <v>845</v>
      </c>
      <c r="H36" s="13" t="s">
        <v>67</v>
      </c>
      <c r="I36" s="17">
        <f t="shared" si="4"/>
        <v>192660</v>
      </c>
    </row>
    <row r="37" spans="4:9" ht="25.5" customHeight="1">
      <c r="D37" s="15" t="s">
        <v>18</v>
      </c>
      <c r="E37" s="16">
        <f t="shared" si="2"/>
        <v>763</v>
      </c>
      <c r="F37" s="13" t="s">
        <v>66</v>
      </c>
      <c r="G37" s="16">
        <f t="shared" si="3"/>
        <v>326</v>
      </c>
      <c r="H37" s="13" t="s">
        <v>67</v>
      </c>
      <c r="I37" s="17">
        <f t="shared" si="4"/>
        <v>248738</v>
      </c>
    </row>
    <row r="38" spans="4:9" ht="25.5" customHeight="1">
      <c r="D38" s="12"/>
      <c r="E38" s="12"/>
      <c r="F38" s="12"/>
      <c r="G38" s="12"/>
      <c r="H38" s="12"/>
      <c r="I38" s="12"/>
    </row>
    <row r="39" spans="4:9" ht="25.5" customHeight="1">
      <c r="D39" s="12"/>
      <c r="E39" s="12"/>
      <c r="F39" s="12"/>
      <c r="G39" s="12"/>
      <c r="H39" s="12"/>
      <c r="I39" s="12"/>
    </row>
    <row r="40" spans="4:9" ht="25.5" customHeight="1">
      <c r="D40" s="12"/>
      <c r="E40" s="12"/>
      <c r="F40" s="12"/>
      <c r="G40" s="12"/>
      <c r="H40" s="12"/>
      <c r="I40" s="12"/>
    </row>
    <row r="41" spans="4:9" ht="25.5" customHeight="1">
      <c r="D41" s="12"/>
      <c r="E41" s="12"/>
      <c r="F41" s="12"/>
      <c r="G41" s="12"/>
      <c r="H41" s="12"/>
      <c r="I41" s="12"/>
    </row>
    <row r="42" spans="4:9" ht="25.5" customHeight="1">
      <c r="D42" s="12"/>
      <c r="E42" s="12"/>
      <c r="F42" s="12"/>
      <c r="G42" s="12"/>
      <c r="H42" s="12"/>
      <c r="I42" s="12"/>
    </row>
    <row r="43" spans="4:9" ht="25.5" customHeight="1">
      <c r="D43" s="12"/>
      <c r="E43" s="12"/>
      <c r="F43" s="12"/>
      <c r="G43" s="12"/>
      <c r="H43" s="12"/>
      <c r="I43" s="12"/>
    </row>
    <row r="44" spans="4:9" ht="25.5" customHeight="1">
      <c r="D44" s="12"/>
      <c r="E44" s="12"/>
      <c r="F44" s="12"/>
      <c r="G44" s="12"/>
      <c r="H44" s="12"/>
      <c r="I44" s="12"/>
    </row>
    <row r="45" spans="4:9" ht="25.5" customHeight="1">
      <c r="D45" s="12"/>
      <c r="E45" s="12"/>
      <c r="F45" s="12"/>
      <c r="G45" s="12"/>
      <c r="H45" s="12"/>
      <c r="I45" s="12"/>
    </row>
    <row r="46" spans="4:9" ht="25.5" customHeight="1">
      <c r="D46" s="12"/>
      <c r="E46" s="12"/>
      <c r="F46" s="12"/>
      <c r="G46" s="12"/>
      <c r="H46" s="12"/>
      <c r="I46" s="12"/>
    </row>
    <row r="47" spans="4:9" ht="25.5" customHeight="1">
      <c r="D47" s="12"/>
      <c r="E47" s="12"/>
      <c r="F47" s="12"/>
      <c r="G47" s="12"/>
      <c r="H47" s="12"/>
      <c r="I47" s="12"/>
    </row>
    <row r="49" spans="8:10" ht="25.5" customHeight="1">
      <c r="H49" s="39"/>
      <c r="I49" s="39"/>
      <c r="J49" s="33"/>
    </row>
  </sheetData>
  <sheetProtection password="E177" sheet="1" objects="1" scenarios="1"/>
  <mergeCells count="5">
    <mergeCell ref="A1:C1"/>
    <mergeCell ref="D27:K27"/>
    <mergeCell ref="D1:K1"/>
    <mergeCell ref="D2:K2"/>
    <mergeCell ref="D26:K26"/>
  </mergeCells>
  <hyperlinks>
    <hyperlink ref="M1" location="算数小テスト一覧!A1" display="→算数小テスト一覧に戻る"/>
  </hyperlinks>
  <printOptions/>
  <pageMargins left="0.3937007874015748" right="0.3937007874015748" top="0.5905511811023623" bottom="0.5905511811023623" header="0.11811023622047245" footer="0.11811023622047245"/>
  <pageSetup fitToHeight="0" horizontalDpi="600" verticalDpi="600" orientation="portrait" paperSize="13" r:id="rId1"/>
  <rowBreaks count="1" manualBreakCount="1">
    <brk id="25" min="3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K49"/>
  <sheetViews>
    <sheetView zoomScale="75" zoomScaleNormal="75" workbookViewId="0" topLeftCell="A1">
      <selection activeCell="K1" sqref="K1"/>
    </sheetView>
  </sheetViews>
  <sheetFormatPr defaultColWidth="9.00390625" defaultRowHeight="26.25" customHeight="1"/>
  <cols>
    <col min="1" max="1" width="12.50390625" style="1" customWidth="1"/>
    <col min="2" max="2" width="9.00390625" style="6" customWidth="1"/>
    <col min="3" max="6" width="5.00390625" style="4" customWidth="1"/>
    <col min="7" max="7" width="18.00390625" style="4" customWidth="1"/>
    <col min="8" max="8" width="9.125" style="1" customWidth="1"/>
    <col min="9" max="10" width="9.00390625" style="1" customWidth="1"/>
    <col min="11" max="11" width="27.00390625" style="12" customWidth="1"/>
    <col min="12" max="16384" width="9.00390625" style="1" customWidth="1"/>
  </cols>
  <sheetData>
    <row r="1" spans="2:11" ht="26.25" customHeight="1">
      <c r="B1" s="155" t="s">
        <v>58</v>
      </c>
      <c r="C1" s="156"/>
      <c r="D1" s="156"/>
      <c r="E1" s="156"/>
      <c r="F1" s="156"/>
      <c r="G1" s="156"/>
      <c r="H1" s="156"/>
      <c r="I1" s="156"/>
      <c r="K1" s="106" t="s">
        <v>313</v>
      </c>
    </row>
    <row r="2" spans="2:9" ht="26.25" customHeight="1">
      <c r="B2" s="157" t="s">
        <v>4</v>
      </c>
      <c r="C2" s="158"/>
      <c r="D2" s="158"/>
      <c r="E2" s="158"/>
      <c r="F2" s="158"/>
      <c r="G2" s="158"/>
      <c r="H2" s="158"/>
      <c r="I2" s="158"/>
    </row>
    <row r="3" spans="2:7" ht="26.25" customHeight="1">
      <c r="B3" s="3" t="s">
        <v>57</v>
      </c>
      <c r="C3" s="4">
        <v>1</v>
      </c>
      <c r="D3" s="4" t="s">
        <v>5</v>
      </c>
      <c r="E3" s="4">
        <v>1</v>
      </c>
      <c r="F3" s="4" t="s">
        <v>7</v>
      </c>
      <c r="G3" s="5"/>
    </row>
    <row r="4" spans="2:7" ht="26.25" customHeight="1">
      <c r="B4" s="3" t="s">
        <v>38</v>
      </c>
      <c r="C4" s="4">
        <v>2</v>
      </c>
      <c r="D4" s="4" t="s">
        <v>5</v>
      </c>
      <c r="E4" s="4">
        <v>2</v>
      </c>
      <c r="F4" s="4" t="s">
        <v>7</v>
      </c>
      <c r="G4" s="5"/>
    </row>
    <row r="5" spans="2:7" ht="26.25" customHeight="1">
      <c r="B5" s="3" t="s">
        <v>39</v>
      </c>
      <c r="C5" s="4">
        <v>3</v>
      </c>
      <c r="D5" s="4" t="s">
        <v>5</v>
      </c>
      <c r="E5" s="4">
        <v>3</v>
      </c>
      <c r="F5" s="4" t="s">
        <v>7</v>
      </c>
      <c r="G5" s="5"/>
    </row>
    <row r="6" spans="2:7" ht="26.25" customHeight="1">
      <c r="B6" s="3" t="s">
        <v>40</v>
      </c>
      <c r="C6" s="4">
        <v>4</v>
      </c>
      <c r="D6" s="4" t="s">
        <v>5</v>
      </c>
      <c r="E6" s="4">
        <v>4</v>
      </c>
      <c r="F6" s="4" t="s">
        <v>7</v>
      </c>
      <c r="G6" s="5"/>
    </row>
    <row r="7" spans="2:7" ht="26.25" customHeight="1">
      <c r="B7" s="3" t="s">
        <v>41</v>
      </c>
      <c r="C7" s="4">
        <v>5</v>
      </c>
      <c r="D7" s="4" t="s">
        <v>5</v>
      </c>
      <c r="E7" s="4">
        <v>5</v>
      </c>
      <c r="F7" s="4" t="s">
        <v>7</v>
      </c>
      <c r="G7" s="5"/>
    </row>
    <row r="8" spans="2:7" ht="26.25" customHeight="1">
      <c r="B8" s="3" t="s">
        <v>42</v>
      </c>
      <c r="C8" s="4">
        <v>6</v>
      </c>
      <c r="D8" s="4" t="s">
        <v>5</v>
      </c>
      <c r="E8" s="4">
        <v>6</v>
      </c>
      <c r="F8" s="4" t="s">
        <v>7</v>
      </c>
      <c r="G8" s="5"/>
    </row>
    <row r="9" spans="2:7" ht="26.25" customHeight="1">
      <c r="B9" s="3" t="s">
        <v>43</v>
      </c>
      <c r="C9" s="4">
        <v>7</v>
      </c>
      <c r="D9" s="4" t="s">
        <v>5</v>
      </c>
      <c r="E9" s="4">
        <v>7</v>
      </c>
      <c r="F9" s="4" t="s">
        <v>7</v>
      </c>
      <c r="G9" s="5"/>
    </row>
    <row r="10" spans="2:7" ht="26.25" customHeight="1">
      <c r="B10" s="3" t="s">
        <v>44</v>
      </c>
      <c r="C10" s="4">
        <v>8</v>
      </c>
      <c r="D10" s="4" t="s">
        <v>5</v>
      </c>
      <c r="E10" s="4">
        <v>8</v>
      </c>
      <c r="F10" s="4" t="s">
        <v>7</v>
      </c>
      <c r="G10" s="5"/>
    </row>
    <row r="11" spans="2:7" ht="26.25" customHeight="1">
      <c r="B11" s="3" t="s">
        <v>45</v>
      </c>
      <c r="C11" s="4">
        <v>9</v>
      </c>
      <c r="D11" s="4" t="s">
        <v>5</v>
      </c>
      <c r="E11" s="4">
        <v>9</v>
      </c>
      <c r="F11" s="4" t="s">
        <v>7</v>
      </c>
      <c r="G11" s="5"/>
    </row>
    <row r="12" spans="2:7" ht="26.25" customHeight="1">
      <c r="B12" s="3" t="s">
        <v>46</v>
      </c>
      <c r="C12" s="4">
        <v>10</v>
      </c>
      <c r="D12" s="4" t="s">
        <v>5</v>
      </c>
      <c r="E12" s="4">
        <v>10</v>
      </c>
      <c r="F12" s="4" t="s">
        <v>7</v>
      </c>
      <c r="G12" s="5"/>
    </row>
    <row r="13" spans="2:7" ht="26.25" customHeight="1">
      <c r="B13" s="3" t="s">
        <v>47</v>
      </c>
      <c r="C13" s="4">
        <v>11</v>
      </c>
      <c r="D13" s="4" t="s">
        <v>5</v>
      </c>
      <c r="E13" s="4">
        <v>11</v>
      </c>
      <c r="F13" s="4" t="s">
        <v>7</v>
      </c>
      <c r="G13" s="5"/>
    </row>
    <row r="14" spans="2:7" ht="26.25" customHeight="1">
      <c r="B14" s="3" t="s">
        <v>48</v>
      </c>
      <c r="C14" s="4">
        <v>12</v>
      </c>
      <c r="D14" s="4" t="s">
        <v>5</v>
      </c>
      <c r="E14" s="4">
        <v>12</v>
      </c>
      <c r="F14" s="4" t="s">
        <v>7</v>
      </c>
      <c r="G14" s="5"/>
    </row>
    <row r="15" spans="2:7" ht="26.25" customHeight="1">
      <c r="B15" s="3" t="s">
        <v>49</v>
      </c>
      <c r="C15" s="4">
        <v>13</v>
      </c>
      <c r="D15" s="4" t="s">
        <v>5</v>
      </c>
      <c r="E15" s="4">
        <v>13</v>
      </c>
      <c r="F15" s="4" t="s">
        <v>7</v>
      </c>
      <c r="G15" s="5"/>
    </row>
    <row r="16" spans="2:7" ht="26.25" customHeight="1">
      <c r="B16" s="3" t="s">
        <v>50</v>
      </c>
      <c r="C16" s="4">
        <v>14</v>
      </c>
      <c r="D16" s="4" t="s">
        <v>5</v>
      </c>
      <c r="E16" s="4">
        <v>14</v>
      </c>
      <c r="F16" s="4" t="s">
        <v>7</v>
      </c>
      <c r="G16" s="5"/>
    </row>
    <row r="17" spans="2:7" ht="26.25" customHeight="1">
      <c r="B17" s="3" t="s">
        <v>51</v>
      </c>
      <c r="C17" s="4">
        <v>15</v>
      </c>
      <c r="D17" s="4" t="s">
        <v>5</v>
      </c>
      <c r="E17" s="4">
        <v>15</v>
      </c>
      <c r="F17" s="4" t="s">
        <v>7</v>
      </c>
      <c r="G17" s="5"/>
    </row>
    <row r="18" spans="2:7" ht="26.25" customHeight="1">
      <c r="B18" s="3" t="s">
        <v>52</v>
      </c>
      <c r="C18" s="4">
        <v>16</v>
      </c>
      <c r="D18" s="4" t="s">
        <v>5</v>
      </c>
      <c r="E18" s="4">
        <v>16</v>
      </c>
      <c r="F18" s="4" t="s">
        <v>7</v>
      </c>
      <c r="G18" s="5"/>
    </row>
    <row r="19" spans="2:7" ht="26.25" customHeight="1">
      <c r="B19" s="3" t="s">
        <v>53</v>
      </c>
      <c r="C19" s="4">
        <v>17</v>
      </c>
      <c r="D19" s="4" t="s">
        <v>5</v>
      </c>
      <c r="E19" s="4">
        <v>17</v>
      </c>
      <c r="F19" s="4" t="s">
        <v>7</v>
      </c>
      <c r="G19" s="5"/>
    </row>
    <row r="20" spans="2:7" ht="26.25" customHeight="1">
      <c r="B20" s="3" t="s">
        <v>54</v>
      </c>
      <c r="C20" s="4">
        <v>18</v>
      </c>
      <c r="D20" s="4" t="s">
        <v>5</v>
      </c>
      <c r="E20" s="4">
        <v>18</v>
      </c>
      <c r="F20" s="4" t="s">
        <v>7</v>
      </c>
      <c r="G20" s="5"/>
    </row>
    <row r="21" spans="2:7" ht="26.25" customHeight="1">
      <c r="B21" s="3" t="s">
        <v>55</v>
      </c>
      <c r="C21" s="4">
        <v>19</v>
      </c>
      <c r="D21" s="4" t="s">
        <v>5</v>
      </c>
      <c r="E21" s="4">
        <v>19</v>
      </c>
      <c r="F21" s="4" t="s">
        <v>7</v>
      </c>
      <c r="G21" s="5"/>
    </row>
    <row r="22" spans="2:7" ht="26.25" customHeight="1">
      <c r="B22" s="3" t="s">
        <v>56</v>
      </c>
      <c r="C22" s="4">
        <v>20</v>
      </c>
      <c r="D22" s="4" t="s">
        <v>5</v>
      </c>
      <c r="E22" s="4">
        <v>20</v>
      </c>
      <c r="F22" s="4" t="s">
        <v>7</v>
      </c>
      <c r="G22" s="5"/>
    </row>
    <row r="24" spans="6:8" ht="26.25" customHeight="1" thickBot="1">
      <c r="F24" s="7" t="s">
        <v>1</v>
      </c>
      <c r="G24" s="7"/>
      <c r="H24" s="8"/>
    </row>
    <row r="26" spans="2:9" ht="26.25" customHeight="1">
      <c r="B26" s="155" t="s">
        <v>58</v>
      </c>
      <c r="C26" s="156"/>
      <c r="D26" s="156"/>
      <c r="E26" s="156"/>
      <c r="F26" s="156"/>
      <c r="G26" s="156"/>
      <c r="H26" s="156"/>
      <c r="I26" s="156"/>
    </row>
    <row r="27" spans="2:9" ht="26.25" customHeight="1">
      <c r="B27" s="157" t="s">
        <v>4</v>
      </c>
      <c r="C27" s="158"/>
      <c r="D27" s="158"/>
      <c r="E27" s="158"/>
      <c r="F27" s="158"/>
      <c r="G27" s="158"/>
      <c r="H27" s="158"/>
      <c r="I27" s="158"/>
    </row>
    <row r="28" spans="2:7" ht="26.25" customHeight="1">
      <c r="B28" s="3" t="s">
        <v>57</v>
      </c>
      <c r="C28" s="4">
        <v>1</v>
      </c>
      <c r="D28" s="4" t="s">
        <v>5</v>
      </c>
      <c r="E28" s="4">
        <v>1</v>
      </c>
      <c r="F28" s="4" t="s">
        <v>7</v>
      </c>
      <c r="G28" s="5">
        <f>C28*E28</f>
        <v>1</v>
      </c>
    </row>
    <row r="29" spans="2:7" ht="26.25" customHeight="1">
      <c r="B29" s="3" t="s">
        <v>38</v>
      </c>
      <c r="C29" s="4">
        <v>2</v>
      </c>
      <c r="D29" s="4" t="s">
        <v>0</v>
      </c>
      <c r="E29" s="4">
        <v>2</v>
      </c>
      <c r="F29" s="4" t="s">
        <v>6</v>
      </c>
      <c r="G29" s="5">
        <f aca="true" t="shared" si="0" ref="G29:G47">C29*E29</f>
        <v>4</v>
      </c>
    </row>
    <row r="30" spans="2:7" ht="26.25" customHeight="1">
      <c r="B30" s="3" t="s">
        <v>39</v>
      </c>
      <c r="C30" s="4">
        <v>3</v>
      </c>
      <c r="D30" s="4" t="s">
        <v>0</v>
      </c>
      <c r="E30" s="4">
        <v>3</v>
      </c>
      <c r="F30" s="4" t="s">
        <v>6</v>
      </c>
      <c r="G30" s="5">
        <f t="shared" si="0"/>
        <v>9</v>
      </c>
    </row>
    <row r="31" spans="2:7" ht="26.25" customHeight="1">
      <c r="B31" s="3" t="s">
        <v>40</v>
      </c>
      <c r="C31" s="4">
        <v>4</v>
      </c>
      <c r="D31" s="4" t="s">
        <v>0</v>
      </c>
      <c r="E31" s="4">
        <v>4</v>
      </c>
      <c r="F31" s="4" t="s">
        <v>6</v>
      </c>
      <c r="G31" s="5">
        <f t="shared" si="0"/>
        <v>16</v>
      </c>
    </row>
    <row r="32" spans="2:7" ht="26.25" customHeight="1">
      <c r="B32" s="3" t="s">
        <v>41</v>
      </c>
      <c r="C32" s="4">
        <v>5</v>
      </c>
      <c r="D32" s="4" t="s">
        <v>0</v>
      </c>
      <c r="E32" s="4">
        <v>5</v>
      </c>
      <c r="F32" s="4" t="s">
        <v>6</v>
      </c>
      <c r="G32" s="5">
        <f t="shared" si="0"/>
        <v>25</v>
      </c>
    </row>
    <row r="33" spans="2:7" ht="26.25" customHeight="1">
      <c r="B33" s="3" t="s">
        <v>42</v>
      </c>
      <c r="C33" s="4">
        <v>6</v>
      </c>
      <c r="D33" s="4" t="s">
        <v>0</v>
      </c>
      <c r="E33" s="4">
        <v>6</v>
      </c>
      <c r="F33" s="4" t="s">
        <v>6</v>
      </c>
      <c r="G33" s="5">
        <f t="shared" si="0"/>
        <v>36</v>
      </c>
    </row>
    <row r="34" spans="2:7" ht="26.25" customHeight="1">
      <c r="B34" s="3" t="s">
        <v>43</v>
      </c>
      <c r="C34" s="4">
        <v>7</v>
      </c>
      <c r="D34" s="4" t="s">
        <v>0</v>
      </c>
      <c r="E34" s="4">
        <v>7</v>
      </c>
      <c r="F34" s="4" t="s">
        <v>6</v>
      </c>
      <c r="G34" s="5">
        <f t="shared" si="0"/>
        <v>49</v>
      </c>
    </row>
    <row r="35" spans="2:7" ht="26.25" customHeight="1">
      <c r="B35" s="3" t="s">
        <v>44</v>
      </c>
      <c r="C35" s="4">
        <v>8</v>
      </c>
      <c r="D35" s="4" t="s">
        <v>0</v>
      </c>
      <c r="E35" s="4">
        <v>8</v>
      </c>
      <c r="F35" s="4" t="s">
        <v>6</v>
      </c>
      <c r="G35" s="5">
        <f t="shared" si="0"/>
        <v>64</v>
      </c>
    </row>
    <row r="36" spans="2:7" ht="26.25" customHeight="1">
      <c r="B36" s="3" t="s">
        <v>45</v>
      </c>
      <c r="C36" s="4">
        <v>9</v>
      </c>
      <c r="D36" s="4" t="s">
        <v>0</v>
      </c>
      <c r="E36" s="4">
        <v>9</v>
      </c>
      <c r="F36" s="4" t="s">
        <v>6</v>
      </c>
      <c r="G36" s="5">
        <f t="shared" si="0"/>
        <v>81</v>
      </c>
    </row>
    <row r="37" spans="2:7" ht="26.25" customHeight="1">
      <c r="B37" s="3" t="s">
        <v>46</v>
      </c>
      <c r="C37" s="4">
        <v>10</v>
      </c>
      <c r="D37" s="4" t="s">
        <v>0</v>
      </c>
      <c r="E37" s="4">
        <v>10</v>
      </c>
      <c r="F37" s="4" t="s">
        <v>6</v>
      </c>
      <c r="G37" s="5">
        <f t="shared" si="0"/>
        <v>100</v>
      </c>
    </row>
    <row r="38" spans="2:7" ht="26.25" customHeight="1">
      <c r="B38" s="3" t="s">
        <v>47</v>
      </c>
      <c r="C38" s="4">
        <v>11</v>
      </c>
      <c r="D38" s="4" t="s">
        <v>0</v>
      </c>
      <c r="E38" s="4">
        <v>11</v>
      </c>
      <c r="F38" s="4" t="s">
        <v>6</v>
      </c>
      <c r="G38" s="5">
        <f t="shared" si="0"/>
        <v>121</v>
      </c>
    </row>
    <row r="39" spans="2:7" ht="26.25" customHeight="1">
      <c r="B39" s="3" t="s">
        <v>48</v>
      </c>
      <c r="C39" s="4">
        <v>12</v>
      </c>
      <c r="D39" s="4" t="s">
        <v>0</v>
      </c>
      <c r="E39" s="4">
        <v>12</v>
      </c>
      <c r="F39" s="4" t="s">
        <v>6</v>
      </c>
      <c r="G39" s="5">
        <f t="shared" si="0"/>
        <v>144</v>
      </c>
    </row>
    <row r="40" spans="2:7" ht="26.25" customHeight="1">
      <c r="B40" s="3" t="s">
        <v>49</v>
      </c>
      <c r="C40" s="4">
        <v>13</v>
      </c>
      <c r="D40" s="4" t="s">
        <v>0</v>
      </c>
      <c r="E40" s="4">
        <v>13</v>
      </c>
      <c r="F40" s="4" t="s">
        <v>6</v>
      </c>
      <c r="G40" s="5">
        <f t="shared" si="0"/>
        <v>169</v>
      </c>
    </row>
    <row r="41" spans="2:7" ht="26.25" customHeight="1">
      <c r="B41" s="3" t="s">
        <v>50</v>
      </c>
      <c r="C41" s="4">
        <v>14</v>
      </c>
      <c r="D41" s="4" t="s">
        <v>0</v>
      </c>
      <c r="E41" s="4">
        <v>14</v>
      </c>
      <c r="F41" s="4" t="s">
        <v>6</v>
      </c>
      <c r="G41" s="5">
        <f t="shared" si="0"/>
        <v>196</v>
      </c>
    </row>
    <row r="42" spans="2:7" ht="26.25" customHeight="1">
      <c r="B42" s="3" t="s">
        <v>51</v>
      </c>
      <c r="C42" s="4">
        <v>15</v>
      </c>
      <c r="D42" s="4" t="s">
        <v>0</v>
      </c>
      <c r="E42" s="4">
        <v>15</v>
      </c>
      <c r="F42" s="4" t="s">
        <v>6</v>
      </c>
      <c r="G42" s="5">
        <f t="shared" si="0"/>
        <v>225</v>
      </c>
    </row>
    <row r="43" spans="2:7" ht="26.25" customHeight="1">
      <c r="B43" s="3" t="s">
        <v>52</v>
      </c>
      <c r="C43" s="4">
        <v>16</v>
      </c>
      <c r="D43" s="4" t="s">
        <v>0</v>
      </c>
      <c r="E43" s="4">
        <v>16</v>
      </c>
      <c r="F43" s="4" t="s">
        <v>6</v>
      </c>
      <c r="G43" s="5">
        <f t="shared" si="0"/>
        <v>256</v>
      </c>
    </row>
    <row r="44" spans="2:7" ht="26.25" customHeight="1">
      <c r="B44" s="3" t="s">
        <v>53</v>
      </c>
      <c r="C44" s="4">
        <v>17</v>
      </c>
      <c r="D44" s="4" t="s">
        <v>0</v>
      </c>
      <c r="E44" s="4">
        <v>17</v>
      </c>
      <c r="F44" s="4" t="s">
        <v>6</v>
      </c>
      <c r="G44" s="5">
        <f t="shared" si="0"/>
        <v>289</v>
      </c>
    </row>
    <row r="45" spans="2:7" ht="26.25" customHeight="1">
      <c r="B45" s="3" t="s">
        <v>54</v>
      </c>
      <c r="C45" s="4">
        <v>18</v>
      </c>
      <c r="D45" s="4" t="s">
        <v>0</v>
      </c>
      <c r="E45" s="4">
        <v>18</v>
      </c>
      <c r="F45" s="4" t="s">
        <v>6</v>
      </c>
      <c r="G45" s="5">
        <f t="shared" si="0"/>
        <v>324</v>
      </c>
    </row>
    <row r="46" spans="2:7" ht="26.25" customHeight="1">
      <c r="B46" s="3" t="s">
        <v>55</v>
      </c>
      <c r="C46" s="4">
        <v>19</v>
      </c>
      <c r="D46" s="4" t="s">
        <v>0</v>
      </c>
      <c r="E46" s="4">
        <v>19</v>
      </c>
      <c r="F46" s="4" t="s">
        <v>6</v>
      </c>
      <c r="G46" s="5">
        <f t="shared" si="0"/>
        <v>361</v>
      </c>
    </row>
    <row r="47" spans="2:7" ht="26.25" customHeight="1">
      <c r="B47" s="3" t="s">
        <v>56</v>
      </c>
      <c r="C47" s="4">
        <v>20</v>
      </c>
      <c r="D47" s="4" t="s">
        <v>0</v>
      </c>
      <c r="E47" s="4">
        <v>20</v>
      </c>
      <c r="F47" s="4" t="s">
        <v>6</v>
      </c>
      <c r="G47" s="5">
        <f t="shared" si="0"/>
        <v>400</v>
      </c>
    </row>
    <row r="49" spans="6:8" ht="26.25" customHeight="1">
      <c r="F49" s="10"/>
      <c r="G49" s="10"/>
      <c r="H49" s="37"/>
    </row>
  </sheetData>
  <sheetProtection password="E177" sheet="1" objects="1" scenarios="1"/>
  <mergeCells count="4">
    <mergeCell ref="B1:I1"/>
    <mergeCell ref="B2:I2"/>
    <mergeCell ref="B26:I26"/>
    <mergeCell ref="B27:I27"/>
  </mergeCells>
  <hyperlinks>
    <hyperlink ref="K1" location="算数小テスト一覧!A1" display="→算数小テスト一覧に戻る"/>
  </hyperlinks>
  <printOptions/>
  <pageMargins left="0.3937007874015748" right="0.3937007874015748" top="0.5905511811023623" bottom="0.5905511811023623" header="0.11811023622047245" footer="0.11811023622047245"/>
  <pageSetup horizontalDpi="600" verticalDpi="600" orientation="portrait" paperSize="13" r:id="rId1"/>
  <rowBreaks count="1" manualBreakCount="1">
    <brk id="2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49"/>
  <sheetViews>
    <sheetView zoomScale="75" zoomScaleNormal="75" workbookViewId="0" topLeftCell="A1">
      <selection activeCell="L1" sqref="L1"/>
    </sheetView>
  </sheetViews>
  <sheetFormatPr defaultColWidth="9.00390625" defaultRowHeight="26.25" customHeight="1"/>
  <cols>
    <col min="1" max="2" width="6.25390625" style="2" customWidth="1"/>
    <col min="3" max="3" width="9.00390625" style="6" customWidth="1"/>
    <col min="4" max="7" width="5.00390625" style="4" customWidth="1"/>
    <col min="8" max="8" width="18.00390625" style="4" customWidth="1"/>
    <col min="9" max="9" width="9.125" style="1" customWidth="1"/>
    <col min="10" max="11" width="9.00390625" style="1" customWidth="1"/>
    <col min="12" max="12" width="27.00390625" style="12" customWidth="1"/>
    <col min="13" max="16384" width="9.00390625" style="1" customWidth="1"/>
  </cols>
  <sheetData>
    <row r="1" spans="1:12" ht="26.25" customHeight="1">
      <c r="A1" s="146" t="s">
        <v>2</v>
      </c>
      <c r="B1" s="159"/>
      <c r="C1" s="155" t="s">
        <v>59</v>
      </c>
      <c r="D1" s="156"/>
      <c r="E1" s="156"/>
      <c r="F1" s="156"/>
      <c r="G1" s="156"/>
      <c r="H1" s="156"/>
      <c r="I1" s="156"/>
      <c r="J1" s="156"/>
      <c r="L1" s="106" t="s">
        <v>313</v>
      </c>
    </row>
    <row r="2" spans="1:10" ht="26.25" customHeight="1">
      <c r="A2" s="11" t="s">
        <v>85</v>
      </c>
      <c r="B2" s="11" t="s">
        <v>86</v>
      </c>
      <c r="C2" s="157" t="s">
        <v>4</v>
      </c>
      <c r="D2" s="158"/>
      <c r="E2" s="158"/>
      <c r="F2" s="158"/>
      <c r="G2" s="158"/>
      <c r="H2" s="158"/>
      <c r="I2" s="158"/>
      <c r="J2" s="158"/>
    </row>
    <row r="3" spans="1:8" ht="26.25" customHeight="1">
      <c r="A3" s="2">
        <f ca="1">RAND()</f>
        <v>0.26719024178783</v>
      </c>
      <c r="B3" s="2">
        <f>RANK($A3,$A$3:$A$22)</f>
        <v>14</v>
      </c>
      <c r="C3" s="3" t="s">
        <v>60</v>
      </c>
      <c r="D3" s="4">
        <f>$B3</f>
        <v>14</v>
      </c>
      <c r="E3" s="4" t="s">
        <v>31</v>
      </c>
      <c r="F3" s="4">
        <f>$B3</f>
        <v>14</v>
      </c>
      <c r="G3" s="4" t="s">
        <v>32</v>
      </c>
      <c r="H3" s="5"/>
    </row>
    <row r="4" spans="1:8" ht="26.25" customHeight="1">
      <c r="A4" s="2">
        <f aca="true" ca="1" t="shared" si="0" ref="A4:A22">RAND()</f>
        <v>0.8998564702096878</v>
      </c>
      <c r="B4" s="2">
        <f aca="true" t="shared" si="1" ref="B4:B22">RANK($A4,$A$3:$A$22)</f>
        <v>4</v>
      </c>
      <c r="C4" s="3" t="s">
        <v>38</v>
      </c>
      <c r="D4" s="4">
        <f aca="true" t="shared" si="2" ref="D4:D22">$B4</f>
        <v>4</v>
      </c>
      <c r="E4" s="4" t="s">
        <v>31</v>
      </c>
      <c r="F4" s="4">
        <f aca="true" t="shared" si="3" ref="F4:F22">$B4</f>
        <v>4</v>
      </c>
      <c r="G4" s="4" t="s">
        <v>32</v>
      </c>
      <c r="H4" s="5"/>
    </row>
    <row r="5" spans="1:8" ht="26.25" customHeight="1">
      <c r="A5" s="2">
        <f ca="1" t="shared" si="0"/>
        <v>0.31370276828602073</v>
      </c>
      <c r="B5" s="2">
        <f t="shared" si="1"/>
        <v>13</v>
      </c>
      <c r="C5" s="3" t="s">
        <v>39</v>
      </c>
      <c r="D5" s="4">
        <f t="shared" si="2"/>
        <v>13</v>
      </c>
      <c r="E5" s="4" t="s">
        <v>31</v>
      </c>
      <c r="F5" s="4">
        <f t="shared" si="3"/>
        <v>13</v>
      </c>
      <c r="G5" s="4" t="s">
        <v>32</v>
      </c>
      <c r="H5" s="5"/>
    </row>
    <row r="6" spans="1:8" ht="26.25" customHeight="1">
      <c r="A6" s="2">
        <f ca="1" t="shared" si="0"/>
        <v>0.32788902844822587</v>
      </c>
      <c r="B6" s="2">
        <f t="shared" si="1"/>
        <v>12</v>
      </c>
      <c r="C6" s="3" t="s">
        <v>40</v>
      </c>
      <c r="D6" s="4">
        <f t="shared" si="2"/>
        <v>12</v>
      </c>
      <c r="E6" s="4" t="s">
        <v>31</v>
      </c>
      <c r="F6" s="4">
        <f t="shared" si="3"/>
        <v>12</v>
      </c>
      <c r="G6" s="4" t="s">
        <v>32</v>
      </c>
      <c r="H6" s="5"/>
    </row>
    <row r="7" spans="1:8" ht="26.25" customHeight="1">
      <c r="A7" s="2">
        <f ca="1" t="shared" si="0"/>
        <v>0.606164787122907</v>
      </c>
      <c r="B7" s="2">
        <f t="shared" si="1"/>
        <v>9</v>
      </c>
      <c r="C7" s="3" t="s">
        <v>41</v>
      </c>
      <c r="D7" s="4">
        <f t="shared" si="2"/>
        <v>9</v>
      </c>
      <c r="E7" s="4" t="s">
        <v>31</v>
      </c>
      <c r="F7" s="4">
        <f t="shared" si="3"/>
        <v>9</v>
      </c>
      <c r="G7" s="4" t="s">
        <v>32</v>
      </c>
      <c r="H7" s="5"/>
    </row>
    <row r="8" spans="1:8" ht="26.25" customHeight="1">
      <c r="A8" s="2">
        <f ca="1" t="shared" si="0"/>
        <v>0.15431807119693985</v>
      </c>
      <c r="B8" s="2">
        <f t="shared" si="1"/>
        <v>18</v>
      </c>
      <c r="C8" s="3" t="s">
        <v>42</v>
      </c>
      <c r="D8" s="4">
        <f t="shared" si="2"/>
        <v>18</v>
      </c>
      <c r="E8" s="4" t="s">
        <v>31</v>
      </c>
      <c r="F8" s="4">
        <f t="shared" si="3"/>
        <v>18</v>
      </c>
      <c r="G8" s="4" t="s">
        <v>32</v>
      </c>
      <c r="H8" s="5"/>
    </row>
    <row r="9" spans="1:8" ht="26.25" customHeight="1">
      <c r="A9" s="2">
        <f ca="1" t="shared" si="0"/>
        <v>0.9348317510957713</v>
      </c>
      <c r="B9" s="2">
        <f t="shared" si="1"/>
        <v>3</v>
      </c>
      <c r="C9" s="3" t="s">
        <v>43</v>
      </c>
      <c r="D9" s="4">
        <f t="shared" si="2"/>
        <v>3</v>
      </c>
      <c r="E9" s="4" t="s">
        <v>31</v>
      </c>
      <c r="F9" s="4">
        <f t="shared" si="3"/>
        <v>3</v>
      </c>
      <c r="G9" s="4" t="s">
        <v>32</v>
      </c>
      <c r="H9" s="5"/>
    </row>
    <row r="10" spans="1:8" ht="26.25" customHeight="1">
      <c r="A10" s="2">
        <f ca="1" t="shared" si="0"/>
        <v>0.9994619630988382</v>
      </c>
      <c r="B10" s="2">
        <f t="shared" si="1"/>
        <v>1</v>
      </c>
      <c r="C10" s="3" t="s">
        <v>44</v>
      </c>
      <c r="D10" s="4">
        <f t="shared" si="2"/>
        <v>1</v>
      </c>
      <c r="E10" s="4" t="s">
        <v>31</v>
      </c>
      <c r="F10" s="4">
        <f t="shared" si="3"/>
        <v>1</v>
      </c>
      <c r="G10" s="4" t="s">
        <v>32</v>
      </c>
      <c r="H10" s="5"/>
    </row>
    <row r="11" spans="1:8" ht="26.25" customHeight="1">
      <c r="A11" s="2">
        <f ca="1" t="shared" si="0"/>
        <v>0.6920082135056873</v>
      </c>
      <c r="B11" s="2">
        <f t="shared" si="1"/>
        <v>7</v>
      </c>
      <c r="C11" s="3" t="s">
        <v>45</v>
      </c>
      <c r="D11" s="4">
        <f t="shared" si="2"/>
        <v>7</v>
      </c>
      <c r="E11" s="4" t="s">
        <v>31</v>
      </c>
      <c r="F11" s="4">
        <f t="shared" si="3"/>
        <v>7</v>
      </c>
      <c r="G11" s="4" t="s">
        <v>32</v>
      </c>
      <c r="H11" s="5"/>
    </row>
    <row r="12" spans="1:8" ht="26.25" customHeight="1">
      <c r="A12" s="2">
        <f ca="1" t="shared" si="0"/>
        <v>0.8059207219175732</v>
      </c>
      <c r="B12" s="2">
        <f t="shared" si="1"/>
        <v>6</v>
      </c>
      <c r="C12" s="3" t="s">
        <v>46</v>
      </c>
      <c r="D12" s="4">
        <f t="shared" si="2"/>
        <v>6</v>
      </c>
      <c r="E12" s="4" t="s">
        <v>31</v>
      </c>
      <c r="F12" s="4">
        <f t="shared" si="3"/>
        <v>6</v>
      </c>
      <c r="G12" s="4" t="s">
        <v>32</v>
      </c>
      <c r="H12" s="5"/>
    </row>
    <row r="13" spans="1:8" ht="26.25" customHeight="1">
      <c r="A13" s="2">
        <f ca="1" t="shared" si="0"/>
        <v>0.2560198091905477</v>
      </c>
      <c r="B13" s="2">
        <f t="shared" si="1"/>
        <v>15</v>
      </c>
      <c r="C13" s="3" t="s">
        <v>47</v>
      </c>
      <c r="D13" s="4">
        <f t="shared" si="2"/>
        <v>15</v>
      </c>
      <c r="E13" s="4" t="s">
        <v>31</v>
      </c>
      <c r="F13" s="4">
        <f t="shared" si="3"/>
        <v>15</v>
      </c>
      <c r="G13" s="4" t="s">
        <v>32</v>
      </c>
      <c r="H13" s="5"/>
    </row>
    <row r="14" spans="1:8" ht="26.25" customHeight="1">
      <c r="A14" s="2">
        <f ca="1" t="shared" si="0"/>
        <v>0.09103021135251765</v>
      </c>
      <c r="B14" s="2">
        <f t="shared" si="1"/>
        <v>20</v>
      </c>
      <c r="C14" s="3" t="s">
        <v>48</v>
      </c>
      <c r="D14" s="4">
        <f t="shared" si="2"/>
        <v>20</v>
      </c>
      <c r="E14" s="4" t="s">
        <v>31</v>
      </c>
      <c r="F14" s="4">
        <f t="shared" si="3"/>
        <v>20</v>
      </c>
      <c r="G14" s="4" t="s">
        <v>32</v>
      </c>
      <c r="H14" s="5"/>
    </row>
    <row r="15" spans="1:8" ht="26.25" customHeight="1">
      <c r="A15" s="2">
        <f ca="1" t="shared" si="0"/>
        <v>0.414838045489887</v>
      </c>
      <c r="B15" s="2">
        <f t="shared" si="1"/>
        <v>10</v>
      </c>
      <c r="C15" s="3" t="s">
        <v>49</v>
      </c>
      <c r="D15" s="4">
        <f t="shared" si="2"/>
        <v>10</v>
      </c>
      <c r="E15" s="4" t="s">
        <v>31</v>
      </c>
      <c r="F15" s="4">
        <f t="shared" si="3"/>
        <v>10</v>
      </c>
      <c r="G15" s="4" t="s">
        <v>32</v>
      </c>
      <c r="H15" s="5"/>
    </row>
    <row r="16" spans="1:8" ht="26.25" customHeight="1">
      <c r="A16" s="2">
        <f ca="1" t="shared" si="0"/>
        <v>0.6708745946452837</v>
      </c>
      <c r="B16" s="2">
        <f t="shared" si="1"/>
        <v>8</v>
      </c>
      <c r="C16" s="3" t="s">
        <v>50</v>
      </c>
      <c r="D16" s="4">
        <f t="shared" si="2"/>
        <v>8</v>
      </c>
      <c r="E16" s="4" t="s">
        <v>31</v>
      </c>
      <c r="F16" s="4">
        <f t="shared" si="3"/>
        <v>8</v>
      </c>
      <c r="G16" s="4" t="s">
        <v>32</v>
      </c>
      <c r="H16" s="5"/>
    </row>
    <row r="17" spans="1:8" ht="26.25" customHeight="1">
      <c r="A17" s="2">
        <f ca="1" t="shared" si="0"/>
        <v>0.8988120440881175</v>
      </c>
      <c r="B17" s="2">
        <f t="shared" si="1"/>
        <v>5</v>
      </c>
      <c r="C17" s="3" t="s">
        <v>51</v>
      </c>
      <c r="D17" s="4">
        <f t="shared" si="2"/>
        <v>5</v>
      </c>
      <c r="E17" s="4" t="s">
        <v>31</v>
      </c>
      <c r="F17" s="4">
        <f t="shared" si="3"/>
        <v>5</v>
      </c>
      <c r="G17" s="4" t="s">
        <v>32</v>
      </c>
      <c r="H17" s="5"/>
    </row>
    <row r="18" spans="1:8" ht="26.25" customHeight="1">
      <c r="A18" s="2">
        <f ca="1" t="shared" si="0"/>
        <v>0.4104677402501693</v>
      </c>
      <c r="B18" s="2">
        <f t="shared" si="1"/>
        <v>11</v>
      </c>
      <c r="C18" s="3" t="s">
        <v>52</v>
      </c>
      <c r="D18" s="4">
        <f t="shared" si="2"/>
        <v>11</v>
      </c>
      <c r="E18" s="4" t="s">
        <v>31</v>
      </c>
      <c r="F18" s="4">
        <f t="shared" si="3"/>
        <v>11</v>
      </c>
      <c r="G18" s="4" t="s">
        <v>32</v>
      </c>
      <c r="H18" s="5"/>
    </row>
    <row r="19" spans="1:8" ht="26.25" customHeight="1">
      <c r="A19" s="2">
        <f ca="1" t="shared" si="0"/>
        <v>0.12975369078412768</v>
      </c>
      <c r="B19" s="2">
        <f t="shared" si="1"/>
        <v>19</v>
      </c>
      <c r="C19" s="3" t="s">
        <v>53</v>
      </c>
      <c r="D19" s="4">
        <f t="shared" si="2"/>
        <v>19</v>
      </c>
      <c r="E19" s="4" t="s">
        <v>31</v>
      </c>
      <c r="F19" s="4">
        <f t="shared" si="3"/>
        <v>19</v>
      </c>
      <c r="G19" s="4" t="s">
        <v>32</v>
      </c>
      <c r="H19" s="5"/>
    </row>
    <row r="20" spans="1:8" ht="26.25" customHeight="1">
      <c r="A20" s="2">
        <f ca="1" t="shared" si="0"/>
        <v>0.9751344187889117</v>
      </c>
      <c r="B20" s="2">
        <f t="shared" si="1"/>
        <v>2</v>
      </c>
      <c r="C20" s="3" t="s">
        <v>54</v>
      </c>
      <c r="D20" s="4">
        <f t="shared" si="2"/>
        <v>2</v>
      </c>
      <c r="E20" s="4" t="s">
        <v>31</v>
      </c>
      <c r="F20" s="4">
        <f t="shared" si="3"/>
        <v>2</v>
      </c>
      <c r="G20" s="4" t="s">
        <v>32</v>
      </c>
      <c r="H20" s="5"/>
    </row>
    <row r="21" spans="1:8" ht="26.25" customHeight="1">
      <c r="A21" s="2">
        <f ca="1" t="shared" si="0"/>
        <v>0.19902109556824144</v>
      </c>
      <c r="B21" s="2">
        <f t="shared" si="1"/>
        <v>16</v>
      </c>
      <c r="C21" s="3" t="s">
        <v>55</v>
      </c>
      <c r="D21" s="4">
        <f t="shared" si="2"/>
        <v>16</v>
      </c>
      <c r="E21" s="4" t="s">
        <v>31</v>
      </c>
      <c r="F21" s="4">
        <f t="shared" si="3"/>
        <v>16</v>
      </c>
      <c r="G21" s="4" t="s">
        <v>32</v>
      </c>
      <c r="H21" s="5"/>
    </row>
    <row r="22" spans="1:8" ht="26.25" customHeight="1">
      <c r="A22" s="2">
        <f ca="1" t="shared" si="0"/>
        <v>0.15493722498467832</v>
      </c>
      <c r="B22" s="2">
        <f t="shared" si="1"/>
        <v>17</v>
      </c>
      <c r="C22" s="3" t="s">
        <v>56</v>
      </c>
      <c r="D22" s="4">
        <f t="shared" si="2"/>
        <v>17</v>
      </c>
      <c r="E22" s="4" t="s">
        <v>31</v>
      </c>
      <c r="F22" s="4">
        <f t="shared" si="3"/>
        <v>17</v>
      </c>
      <c r="G22" s="4" t="s">
        <v>32</v>
      </c>
      <c r="H22" s="5"/>
    </row>
    <row r="24" spans="7:9" ht="26.25" customHeight="1" thickBot="1">
      <c r="G24" s="7" t="s">
        <v>1</v>
      </c>
      <c r="H24" s="7"/>
      <c r="I24" s="8"/>
    </row>
    <row r="26" spans="3:10" ht="26.25" customHeight="1">
      <c r="C26" s="155" t="s">
        <v>59</v>
      </c>
      <c r="D26" s="156"/>
      <c r="E26" s="156"/>
      <c r="F26" s="156"/>
      <c r="G26" s="156"/>
      <c r="H26" s="156"/>
      <c r="I26" s="156"/>
      <c r="J26" s="156"/>
    </row>
    <row r="27" spans="3:10" ht="26.25" customHeight="1">
      <c r="C27" s="157" t="s">
        <v>4</v>
      </c>
      <c r="D27" s="158"/>
      <c r="E27" s="158"/>
      <c r="F27" s="158"/>
      <c r="G27" s="158"/>
      <c r="H27" s="158"/>
      <c r="I27" s="158"/>
      <c r="J27" s="158"/>
    </row>
    <row r="28" spans="3:8" ht="26.25" customHeight="1">
      <c r="C28" s="3" t="s">
        <v>57</v>
      </c>
      <c r="D28" s="4">
        <f>$B3</f>
        <v>14</v>
      </c>
      <c r="E28" s="4" t="s">
        <v>61</v>
      </c>
      <c r="F28" s="4">
        <f>$B3</f>
        <v>14</v>
      </c>
      <c r="G28" s="4" t="s">
        <v>62</v>
      </c>
      <c r="H28" s="5">
        <f>D28*F28</f>
        <v>196</v>
      </c>
    </row>
    <row r="29" spans="3:8" ht="26.25" customHeight="1">
      <c r="C29" s="3" t="s">
        <v>38</v>
      </c>
      <c r="D29" s="4">
        <f aca="true" t="shared" si="4" ref="D29:D47">$B4</f>
        <v>4</v>
      </c>
      <c r="E29" s="4" t="s">
        <v>63</v>
      </c>
      <c r="F29" s="4">
        <f aca="true" t="shared" si="5" ref="F29:F47">$B4</f>
        <v>4</v>
      </c>
      <c r="G29" s="4" t="s">
        <v>6</v>
      </c>
      <c r="H29" s="5">
        <f aca="true" t="shared" si="6" ref="H29:H47">D29*F29</f>
        <v>16</v>
      </c>
    </row>
    <row r="30" spans="3:8" ht="26.25" customHeight="1">
      <c r="C30" s="3" t="s">
        <v>39</v>
      </c>
      <c r="D30" s="4">
        <f t="shared" si="4"/>
        <v>13</v>
      </c>
      <c r="E30" s="4" t="s">
        <v>0</v>
      </c>
      <c r="F30" s="4">
        <f t="shared" si="5"/>
        <v>13</v>
      </c>
      <c r="G30" s="4" t="s">
        <v>6</v>
      </c>
      <c r="H30" s="5">
        <f t="shared" si="6"/>
        <v>169</v>
      </c>
    </row>
    <row r="31" spans="3:8" ht="26.25" customHeight="1">
      <c r="C31" s="3" t="s">
        <v>40</v>
      </c>
      <c r="D31" s="4">
        <f t="shared" si="4"/>
        <v>12</v>
      </c>
      <c r="E31" s="4" t="s">
        <v>0</v>
      </c>
      <c r="F31" s="4">
        <f t="shared" si="5"/>
        <v>12</v>
      </c>
      <c r="G31" s="4" t="s">
        <v>6</v>
      </c>
      <c r="H31" s="5">
        <f t="shared" si="6"/>
        <v>144</v>
      </c>
    </row>
    <row r="32" spans="3:8" ht="26.25" customHeight="1">
      <c r="C32" s="3" t="s">
        <v>41</v>
      </c>
      <c r="D32" s="4">
        <f t="shared" si="4"/>
        <v>9</v>
      </c>
      <c r="E32" s="4" t="s">
        <v>0</v>
      </c>
      <c r="F32" s="4">
        <f t="shared" si="5"/>
        <v>9</v>
      </c>
      <c r="G32" s="4" t="s">
        <v>6</v>
      </c>
      <c r="H32" s="5">
        <f t="shared" si="6"/>
        <v>81</v>
      </c>
    </row>
    <row r="33" spans="3:8" ht="26.25" customHeight="1">
      <c r="C33" s="3" t="s">
        <v>42</v>
      </c>
      <c r="D33" s="4">
        <f t="shared" si="4"/>
        <v>18</v>
      </c>
      <c r="E33" s="4" t="s">
        <v>0</v>
      </c>
      <c r="F33" s="4">
        <f t="shared" si="5"/>
        <v>18</v>
      </c>
      <c r="G33" s="4" t="s">
        <v>6</v>
      </c>
      <c r="H33" s="5">
        <f t="shared" si="6"/>
        <v>324</v>
      </c>
    </row>
    <row r="34" spans="3:8" ht="26.25" customHeight="1">
      <c r="C34" s="3" t="s">
        <v>43</v>
      </c>
      <c r="D34" s="4">
        <f t="shared" si="4"/>
        <v>3</v>
      </c>
      <c r="E34" s="4" t="s">
        <v>0</v>
      </c>
      <c r="F34" s="4">
        <f t="shared" si="5"/>
        <v>3</v>
      </c>
      <c r="G34" s="4" t="s">
        <v>6</v>
      </c>
      <c r="H34" s="5">
        <f t="shared" si="6"/>
        <v>9</v>
      </c>
    </row>
    <row r="35" spans="3:8" ht="26.25" customHeight="1">
      <c r="C35" s="3" t="s">
        <v>44</v>
      </c>
      <c r="D35" s="4">
        <f t="shared" si="4"/>
        <v>1</v>
      </c>
      <c r="E35" s="4" t="s">
        <v>0</v>
      </c>
      <c r="F35" s="4">
        <f t="shared" si="5"/>
        <v>1</v>
      </c>
      <c r="G35" s="4" t="s">
        <v>6</v>
      </c>
      <c r="H35" s="5">
        <f t="shared" si="6"/>
        <v>1</v>
      </c>
    </row>
    <row r="36" spans="3:8" ht="26.25" customHeight="1">
      <c r="C36" s="3" t="s">
        <v>45</v>
      </c>
      <c r="D36" s="4">
        <f t="shared" si="4"/>
        <v>7</v>
      </c>
      <c r="E36" s="4" t="s">
        <v>0</v>
      </c>
      <c r="F36" s="4">
        <f t="shared" si="5"/>
        <v>7</v>
      </c>
      <c r="G36" s="4" t="s">
        <v>6</v>
      </c>
      <c r="H36" s="5">
        <f t="shared" si="6"/>
        <v>49</v>
      </c>
    </row>
    <row r="37" spans="3:8" ht="26.25" customHeight="1">
      <c r="C37" s="3" t="s">
        <v>46</v>
      </c>
      <c r="D37" s="4">
        <f t="shared" si="4"/>
        <v>6</v>
      </c>
      <c r="E37" s="4" t="s">
        <v>0</v>
      </c>
      <c r="F37" s="4">
        <f t="shared" si="5"/>
        <v>6</v>
      </c>
      <c r="G37" s="4" t="s">
        <v>6</v>
      </c>
      <c r="H37" s="5">
        <f t="shared" si="6"/>
        <v>36</v>
      </c>
    </row>
    <row r="38" spans="3:8" ht="26.25" customHeight="1">
      <c r="C38" s="3" t="s">
        <v>47</v>
      </c>
      <c r="D38" s="4">
        <f t="shared" si="4"/>
        <v>15</v>
      </c>
      <c r="E38" s="4" t="s">
        <v>0</v>
      </c>
      <c r="F38" s="4">
        <f t="shared" si="5"/>
        <v>15</v>
      </c>
      <c r="G38" s="4" t="s">
        <v>6</v>
      </c>
      <c r="H38" s="5">
        <f t="shared" si="6"/>
        <v>225</v>
      </c>
    </row>
    <row r="39" spans="3:8" ht="26.25" customHeight="1">
      <c r="C39" s="3" t="s">
        <v>48</v>
      </c>
      <c r="D39" s="4">
        <f t="shared" si="4"/>
        <v>20</v>
      </c>
      <c r="E39" s="4" t="s">
        <v>0</v>
      </c>
      <c r="F39" s="4">
        <f t="shared" si="5"/>
        <v>20</v>
      </c>
      <c r="G39" s="4" t="s">
        <v>6</v>
      </c>
      <c r="H39" s="5">
        <f t="shared" si="6"/>
        <v>400</v>
      </c>
    </row>
    <row r="40" spans="3:8" ht="26.25" customHeight="1">
      <c r="C40" s="3" t="s">
        <v>49</v>
      </c>
      <c r="D40" s="4">
        <f t="shared" si="4"/>
        <v>10</v>
      </c>
      <c r="E40" s="4" t="s">
        <v>0</v>
      </c>
      <c r="F40" s="4">
        <f t="shared" si="5"/>
        <v>10</v>
      </c>
      <c r="G40" s="4" t="s">
        <v>6</v>
      </c>
      <c r="H40" s="5">
        <f t="shared" si="6"/>
        <v>100</v>
      </c>
    </row>
    <row r="41" spans="3:8" ht="26.25" customHeight="1">
      <c r="C41" s="3" t="s">
        <v>50</v>
      </c>
      <c r="D41" s="4">
        <f t="shared" si="4"/>
        <v>8</v>
      </c>
      <c r="E41" s="4" t="s">
        <v>0</v>
      </c>
      <c r="F41" s="4">
        <f t="shared" si="5"/>
        <v>8</v>
      </c>
      <c r="G41" s="4" t="s">
        <v>6</v>
      </c>
      <c r="H41" s="5">
        <f t="shared" si="6"/>
        <v>64</v>
      </c>
    </row>
    <row r="42" spans="3:8" ht="26.25" customHeight="1">
      <c r="C42" s="3" t="s">
        <v>51</v>
      </c>
      <c r="D42" s="4">
        <f t="shared" si="4"/>
        <v>5</v>
      </c>
      <c r="E42" s="4" t="s">
        <v>0</v>
      </c>
      <c r="F42" s="4">
        <f t="shared" si="5"/>
        <v>5</v>
      </c>
      <c r="G42" s="4" t="s">
        <v>6</v>
      </c>
      <c r="H42" s="5">
        <f t="shared" si="6"/>
        <v>25</v>
      </c>
    </row>
    <row r="43" spans="3:8" ht="26.25" customHeight="1">
      <c r="C43" s="3" t="s">
        <v>52</v>
      </c>
      <c r="D43" s="4">
        <f t="shared" si="4"/>
        <v>11</v>
      </c>
      <c r="E43" s="4" t="s">
        <v>0</v>
      </c>
      <c r="F43" s="4">
        <f t="shared" si="5"/>
        <v>11</v>
      </c>
      <c r="G43" s="4" t="s">
        <v>6</v>
      </c>
      <c r="H43" s="5">
        <f t="shared" si="6"/>
        <v>121</v>
      </c>
    </row>
    <row r="44" spans="3:8" ht="26.25" customHeight="1">
      <c r="C44" s="3" t="s">
        <v>53</v>
      </c>
      <c r="D44" s="4">
        <f t="shared" si="4"/>
        <v>19</v>
      </c>
      <c r="E44" s="4" t="s">
        <v>0</v>
      </c>
      <c r="F44" s="4">
        <f t="shared" si="5"/>
        <v>19</v>
      </c>
      <c r="G44" s="4" t="s">
        <v>6</v>
      </c>
      <c r="H44" s="5">
        <f t="shared" si="6"/>
        <v>361</v>
      </c>
    </row>
    <row r="45" spans="3:8" ht="26.25" customHeight="1">
      <c r="C45" s="3" t="s">
        <v>54</v>
      </c>
      <c r="D45" s="4">
        <f t="shared" si="4"/>
        <v>2</v>
      </c>
      <c r="E45" s="4" t="s">
        <v>0</v>
      </c>
      <c r="F45" s="4">
        <f t="shared" si="5"/>
        <v>2</v>
      </c>
      <c r="G45" s="4" t="s">
        <v>6</v>
      </c>
      <c r="H45" s="5">
        <f t="shared" si="6"/>
        <v>4</v>
      </c>
    </row>
    <row r="46" spans="3:8" ht="26.25" customHeight="1">
      <c r="C46" s="3" t="s">
        <v>55</v>
      </c>
      <c r="D46" s="4">
        <f t="shared" si="4"/>
        <v>16</v>
      </c>
      <c r="E46" s="4" t="s">
        <v>0</v>
      </c>
      <c r="F46" s="4">
        <f t="shared" si="5"/>
        <v>16</v>
      </c>
      <c r="G46" s="4" t="s">
        <v>6</v>
      </c>
      <c r="H46" s="5">
        <f t="shared" si="6"/>
        <v>256</v>
      </c>
    </row>
    <row r="47" spans="3:8" ht="26.25" customHeight="1">
      <c r="C47" s="3" t="s">
        <v>56</v>
      </c>
      <c r="D47" s="4">
        <f t="shared" si="4"/>
        <v>17</v>
      </c>
      <c r="E47" s="4" t="s">
        <v>64</v>
      </c>
      <c r="F47" s="4">
        <f t="shared" si="5"/>
        <v>17</v>
      </c>
      <c r="G47" s="4" t="s">
        <v>6</v>
      </c>
      <c r="H47" s="5">
        <f t="shared" si="6"/>
        <v>289</v>
      </c>
    </row>
    <row r="49" spans="7:9" ht="26.25" customHeight="1">
      <c r="G49" s="10"/>
      <c r="H49" s="10"/>
      <c r="I49" s="37"/>
    </row>
  </sheetData>
  <sheetProtection password="E177" sheet="1" objects="1" scenarios="1"/>
  <mergeCells count="5">
    <mergeCell ref="C27:J27"/>
    <mergeCell ref="A1:B1"/>
    <mergeCell ref="C1:J1"/>
    <mergeCell ref="C2:J2"/>
    <mergeCell ref="C26:J26"/>
  </mergeCells>
  <hyperlinks>
    <hyperlink ref="L1" location="算数小テスト一覧!A1" display="→算数小テスト一覧に戻る"/>
  </hyperlinks>
  <printOptions/>
  <pageMargins left="0.3937007874015748" right="0.3937007874015748" top="0.5905511811023623" bottom="0.5905511811023623" header="0.11811023622047245" footer="0.11811023622047245"/>
  <pageSetup horizontalDpi="600" verticalDpi="600" orientation="portrait" paperSize="13" r:id="rId1"/>
  <rowBreaks count="1" manualBreakCount="1">
    <brk id="25" min="2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47"/>
  <sheetViews>
    <sheetView zoomScale="75" zoomScaleNormal="75" workbookViewId="0" topLeftCell="A1">
      <selection activeCell="O1" sqref="O1"/>
    </sheetView>
  </sheetViews>
  <sheetFormatPr defaultColWidth="9.00390625" defaultRowHeight="27" customHeight="1"/>
  <cols>
    <col min="1" max="5" width="3.875" style="22" customWidth="1"/>
    <col min="6" max="6" width="9.00390625" style="26" customWidth="1"/>
    <col min="7" max="7" width="10.00390625" style="24" customWidth="1"/>
    <col min="8" max="8" width="5.00390625" style="24" customWidth="1"/>
    <col min="9" max="9" width="10.00390625" style="24" customWidth="1"/>
    <col min="10" max="10" width="5.00390625" style="24" customWidth="1"/>
    <col min="11" max="11" width="18.00390625" style="24" customWidth="1"/>
    <col min="12" max="12" width="9.125" style="22" customWidth="1"/>
    <col min="13" max="14" width="9.00390625" style="22" customWidth="1"/>
    <col min="15" max="15" width="27.00390625" style="12" customWidth="1"/>
    <col min="16" max="16384" width="9.00390625" style="22" customWidth="1"/>
  </cols>
  <sheetData>
    <row r="1" spans="1:17" ht="27" customHeight="1">
      <c r="A1" s="146" t="s">
        <v>98</v>
      </c>
      <c r="B1" s="146"/>
      <c r="C1" s="146"/>
      <c r="D1" s="146"/>
      <c r="E1" s="147"/>
      <c r="F1" s="150" t="s">
        <v>174</v>
      </c>
      <c r="G1" s="151"/>
      <c r="H1" s="151"/>
      <c r="I1" s="151"/>
      <c r="J1" s="151"/>
      <c r="K1" s="151"/>
      <c r="L1" s="151"/>
      <c r="M1" s="151"/>
      <c r="O1" s="106" t="s">
        <v>313</v>
      </c>
      <c r="Q1" s="24"/>
    </row>
    <row r="2" spans="1:17" ht="27" customHeight="1">
      <c r="A2" s="34"/>
      <c r="B2" s="34"/>
      <c r="C2" s="34" t="s">
        <v>178</v>
      </c>
      <c r="D2" s="34" t="s">
        <v>172</v>
      </c>
      <c r="E2" s="34" t="s">
        <v>173</v>
      </c>
      <c r="F2" s="160" t="s">
        <v>106</v>
      </c>
      <c r="G2" s="161"/>
      <c r="H2" s="161"/>
      <c r="I2" s="161"/>
      <c r="J2" s="161"/>
      <c r="K2" s="161"/>
      <c r="L2" s="161"/>
      <c r="M2" s="161"/>
      <c r="Q2" s="24"/>
    </row>
    <row r="3" spans="1:17" ht="27" customHeight="1">
      <c r="A3" s="35">
        <f>RANDBETWEEN(100,999)</f>
        <v>875</v>
      </c>
      <c r="B3" s="35">
        <f>RANDBETWEEN(1,99)</f>
        <v>73</v>
      </c>
      <c r="C3" s="35">
        <f>MOD(A3,B3)</f>
        <v>72</v>
      </c>
      <c r="D3" s="35">
        <f>IF(C3=0,A3,A3-C3)</f>
        <v>803</v>
      </c>
      <c r="E3" s="35">
        <f>D3/B3</f>
        <v>11</v>
      </c>
      <c r="F3" s="23" t="s">
        <v>57</v>
      </c>
      <c r="G3" s="24">
        <f>D3</f>
        <v>803</v>
      </c>
      <c r="H3" s="24" t="s">
        <v>175</v>
      </c>
      <c r="I3" s="24">
        <f>B3</f>
        <v>73</v>
      </c>
      <c r="J3" s="24" t="s">
        <v>7</v>
      </c>
      <c r="K3" s="25"/>
      <c r="Q3" s="24"/>
    </row>
    <row r="4" spans="1:17" ht="27" customHeight="1">
      <c r="A4" s="35">
        <f>RANDBETWEEN(100,999)</f>
        <v>701</v>
      </c>
      <c r="B4" s="35">
        <f>RANDBETWEEN(1,99)</f>
        <v>47</v>
      </c>
      <c r="C4" s="35">
        <f aca="true" t="shared" si="0" ref="C4:C22">MOD(A4,B4)</f>
        <v>43</v>
      </c>
      <c r="D4" s="35">
        <f aca="true" t="shared" si="1" ref="D4:D22">IF(C4=0,A4,A4-C4)</f>
        <v>658</v>
      </c>
      <c r="E4" s="35">
        <f aca="true" t="shared" si="2" ref="E4:E22">D4/B4</f>
        <v>14</v>
      </c>
      <c r="F4" s="23" t="s">
        <v>38</v>
      </c>
      <c r="G4" s="24">
        <f aca="true" t="shared" si="3" ref="G4:G22">D4</f>
        <v>658</v>
      </c>
      <c r="H4" s="24" t="s">
        <v>175</v>
      </c>
      <c r="I4" s="24">
        <f aca="true" t="shared" si="4" ref="I4:I22">B4</f>
        <v>47</v>
      </c>
      <c r="J4" s="24" t="s">
        <v>7</v>
      </c>
      <c r="K4" s="25"/>
      <c r="Q4" s="24"/>
    </row>
    <row r="5" spans="1:17" ht="27" customHeight="1">
      <c r="A5" s="35">
        <f>RANDBETWEEN(100,999)</f>
        <v>652</v>
      </c>
      <c r="B5" s="35">
        <f>RANDBETWEEN(1,99)</f>
        <v>16</v>
      </c>
      <c r="C5" s="35">
        <f t="shared" si="0"/>
        <v>12</v>
      </c>
      <c r="D5" s="35">
        <f t="shared" si="1"/>
        <v>640</v>
      </c>
      <c r="E5" s="35">
        <f t="shared" si="2"/>
        <v>40</v>
      </c>
      <c r="F5" s="23" t="s">
        <v>39</v>
      </c>
      <c r="G5" s="24">
        <f t="shared" si="3"/>
        <v>640</v>
      </c>
      <c r="H5" s="24" t="s">
        <v>175</v>
      </c>
      <c r="I5" s="24">
        <f t="shared" si="4"/>
        <v>16</v>
      </c>
      <c r="J5" s="24" t="s">
        <v>7</v>
      </c>
      <c r="K5" s="25"/>
      <c r="Q5" s="24"/>
    </row>
    <row r="6" spans="1:17" ht="27" customHeight="1">
      <c r="A6" s="35">
        <f>RANDBETWEEN(100,999)</f>
        <v>841</v>
      </c>
      <c r="B6" s="35">
        <f>RANDBETWEEN(1,99)</f>
        <v>18</v>
      </c>
      <c r="C6" s="35">
        <f t="shared" si="0"/>
        <v>13</v>
      </c>
      <c r="D6" s="35">
        <f t="shared" si="1"/>
        <v>828</v>
      </c>
      <c r="E6" s="35">
        <f t="shared" si="2"/>
        <v>46</v>
      </c>
      <c r="F6" s="23" t="s">
        <v>40</v>
      </c>
      <c r="G6" s="24">
        <f t="shared" si="3"/>
        <v>828</v>
      </c>
      <c r="H6" s="24" t="s">
        <v>175</v>
      </c>
      <c r="I6" s="24">
        <f t="shared" si="4"/>
        <v>18</v>
      </c>
      <c r="J6" s="24" t="s">
        <v>7</v>
      </c>
      <c r="K6" s="25"/>
      <c r="Q6" s="24"/>
    </row>
    <row r="7" spans="1:17" ht="27" customHeight="1">
      <c r="A7" s="35">
        <f>RANDBETWEEN(100,999)</f>
        <v>373</v>
      </c>
      <c r="B7" s="35">
        <f>RANDBETWEEN(1,99)</f>
        <v>11</v>
      </c>
      <c r="C7" s="35">
        <f t="shared" si="0"/>
        <v>10</v>
      </c>
      <c r="D7" s="35">
        <f t="shared" si="1"/>
        <v>363</v>
      </c>
      <c r="E7" s="35">
        <f t="shared" si="2"/>
        <v>33</v>
      </c>
      <c r="F7" s="23" t="s">
        <v>41</v>
      </c>
      <c r="G7" s="24">
        <f t="shared" si="3"/>
        <v>363</v>
      </c>
      <c r="H7" s="24" t="s">
        <v>175</v>
      </c>
      <c r="I7" s="24">
        <f t="shared" si="4"/>
        <v>11</v>
      </c>
      <c r="J7" s="24" t="s">
        <v>7</v>
      </c>
      <c r="K7" s="25"/>
      <c r="Q7" s="24"/>
    </row>
    <row r="8" spans="1:17" ht="27" customHeight="1">
      <c r="A8" s="35">
        <f>RANDBETWEEN(100,999)</f>
        <v>158</v>
      </c>
      <c r="B8" s="35">
        <f>RANDBETWEEN(1,99)</f>
        <v>49</v>
      </c>
      <c r="C8" s="35">
        <f t="shared" si="0"/>
        <v>11</v>
      </c>
      <c r="D8" s="35">
        <f t="shared" si="1"/>
        <v>147</v>
      </c>
      <c r="E8" s="35">
        <f t="shared" si="2"/>
        <v>3</v>
      </c>
      <c r="F8" s="23" t="s">
        <v>42</v>
      </c>
      <c r="G8" s="24">
        <f t="shared" si="3"/>
        <v>147</v>
      </c>
      <c r="H8" s="24" t="s">
        <v>175</v>
      </c>
      <c r="I8" s="24">
        <f t="shared" si="4"/>
        <v>49</v>
      </c>
      <c r="J8" s="24" t="s">
        <v>7</v>
      </c>
      <c r="K8" s="25"/>
      <c r="Q8" s="24"/>
    </row>
    <row r="9" spans="1:17" ht="27" customHeight="1">
      <c r="A9" s="35">
        <f>RANDBETWEEN(100,999)</f>
        <v>210</v>
      </c>
      <c r="B9" s="35">
        <f>RANDBETWEEN(1,99)</f>
        <v>82</v>
      </c>
      <c r="C9" s="35">
        <f t="shared" si="0"/>
        <v>46</v>
      </c>
      <c r="D9" s="35">
        <f t="shared" si="1"/>
        <v>164</v>
      </c>
      <c r="E9" s="35">
        <f t="shared" si="2"/>
        <v>2</v>
      </c>
      <c r="F9" s="23" t="s">
        <v>43</v>
      </c>
      <c r="G9" s="24">
        <f t="shared" si="3"/>
        <v>164</v>
      </c>
      <c r="H9" s="24" t="s">
        <v>175</v>
      </c>
      <c r="I9" s="24">
        <f t="shared" si="4"/>
        <v>82</v>
      </c>
      <c r="J9" s="24" t="s">
        <v>7</v>
      </c>
      <c r="K9" s="25"/>
      <c r="Q9" s="24"/>
    </row>
    <row r="10" spans="1:17" ht="27" customHeight="1">
      <c r="A10" s="35">
        <f>RANDBETWEEN(100,999)</f>
        <v>936</v>
      </c>
      <c r="B10" s="35">
        <f>RANDBETWEEN(1,99)</f>
        <v>6</v>
      </c>
      <c r="C10" s="35">
        <f t="shared" si="0"/>
        <v>0</v>
      </c>
      <c r="D10" s="35">
        <f t="shared" si="1"/>
        <v>936</v>
      </c>
      <c r="E10" s="35">
        <f t="shared" si="2"/>
        <v>156</v>
      </c>
      <c r="F10" s="23" t="s">
        <v>44</v>
      </c>
      <c r="G10" s="24">
        <f t="shared" si="3"/>
        <v>936</v>
      </c>
      <c r="H10" s="24" t="s">
        <v>175</v>
      </c>
      <c r="I10" s="24">
        <f t="shared" si="4"/>
        <v>6</v>
      </c>
      <c r="J10" s="24" t="s">
        <v>7</v>
      </c>
      <c r="K10" s="25"/>
      <c r="Q10" s="24"/>
    </row>
    <row r="11" spans="1:11" ht="27" customHeight="1">
      <c r="A11" s="35">
        <f>RANDBETWEEN(100,999)</f>
        <v>318</v>
      </c>
      <c r="B11" s="35">
        <f>RANDBETWEEN(1,99)</f>
        <v>31</v>
      </c>
      <c r="C11" s="35">
        <f t="shared" si="0"/>
        <v>8</v>
      </c>
      <c r="D11" s="35">
        <f t="shared" si="1"/>
        <v>310</v>
      </c>
      <c r="E11" s="35">
        <f t="shared" si="2"/>
        <v>10</v>
      </c>
      <c r="F11" s="23" t="s">
        <v>45</v>
      </c>
      <c r="G11" s="24">
        <f t="shared" si="3"/>
        <v>310</v>
      </c>
      <c r="H11" s="24" t="s">
        <v>175</v>
      </c>
      <c r="I11" s="24">
        <f t="shared" si="4"/>
        <v>31</v>
      </c>
      <c r="J11" s="24" t="s">
        <v>7</v>
      </c>
      <c r="K11" s="25"/>
    </row>
    <row r="12" spans="1:11" ht="27" customHeight="1">
      <c r="A12" s="35">
        <f>RANDBETWEEN(100,999)</f>
        <v>506</v>
      </c>
      <c r="B12" s="35">
        <f>RANDBETWEEN(1,99)</f>
        <v>23</v>
      </c>
      <c r="C12" s="35">
        <f t="shared" si="0"/>
        <v>0</v>
      </c>
      <c r="D12" s="35">
        <f t="shared" si="1"/>
        <v>506</v>
      </c>
      <c r="E12" s="35">
        <f t="shared" si="2"/>
        <v>22</v>
      </c>
      <c r="F12" s="23" t="s">
        <v>46</v>
      </c>
      <c r="G12" s="24">
        <f t="shared" si="3"/>
        <v>506</v>
      </c>
      <c r="H12" s="24" t="s">
        <v>175</v>
      </c>
      <c r="I12" s="24">
        <f t="shared" si="4"/>
        <v>23</v>
      </c>
      <c r="J12" s="24" t="s">
        <v>7</v>
      </c>
      <c r="K12" s="25"/>
    </row>
    <row r="13" spans="1:11" ht="27" customHeight="1">
      <c r="A13" s="35">
        <f>RANDBETWEEN(100,999)</f>
        <v>858</v>
      </c>
      <c r="B13" s="35">
        <f>RANDBETWEEN(1,99)</f>
        <v>73</v>
      </c>
      <c r="C13" s="35">
        <f t="shared" si="0"/>
        <v>55</v>
      </c>
      <c r="D13" s="35">
        <f t="shared" si="1"/>
        <v>803</v>
      </c>
      <c r="E13" s="35">
        <f t="shared" si="2"/>
        <v>11</v>
      </c>
      <c r="F13" s="23" t="s">
        <v>47</v>
      </c>
      <c r="G13" s="24">
        <f t="shared" si="3"/>
        <v>803</v>
      </c>
      <c r="H13" s="24" t="s">
        <v>175</v>
      </c>
      <c r="I13" s="24">
        <f t="shared" si="4"/>
        <v>73</v>
      </c>
      <c r="J13" s="24" t="s">
        <v>7</v>
      </c>
      <c r="K13" s="25"/>
    </row>
    <row r="14" spans="1:11" ht="27" customHeight="1">
      <c r="A14" s="35">
        <f>RANDBETWEEN(100,999)</f>
        <v>316</v>
      </c>
      <c r="B14" s="35">
        <f>RANDBETWEEN(1,99)</f>
        <v>9</v>
      </c>
      <c r="C14" s="35">
        <f t="shared" si="0"/>
        <v>1</v>
      </c>
      <c r="D14" s="35">
        <f t="shared" si="1"/>
        <v>315</v>
      </c>
      <c r="E14" s="35">
        <f t="shared" si="2"/>
        <v>35</v>
      </c>
      <c r="F14" s="23" t="s">
        <v>48</v>
      </c>
      <c r="G14" s="24">
        <f t="shared" si="3"/>
        <v>315</v>
      </c>
      <c r="H14" s="24" t="s">
        <v>175</v>
      </c>
      <c r="I14" s="24">
        <f t="shared" si="4"/>
        <v>9</v>
      </c>
      <c r="J14" s="24" t="s">
        <v>7</v>
      </c>
      <c r="K14" s="25"/>
    </row>
    <row r="15" spans="1:11" ht="27" customHeight="1">
      <c r="A15" s="35">
        <f>RANDBETWEEN(100,999)</f>
        <v>170</v>
      </c>
      <c r="B15" s="35">
        <f>RANDBETWEEN(1,99)</f>
        <v>3</v>
      </c>
      <c r="C15" s="35">
        <f t="shared" si="0"/>
        <v>2</v>
      </c>
      <c r="D15" s="35">
        <f t="shared" si="1"/>
        <v>168</v>
      </c>
      <c r="E15" s="35">
        <f t="shared" si="2"/>
        <v>56</v>
      </c>
      <c r="F15" s="23" t="s">
        <v>49</v>
      </c>
      <c r="G15" s="24">
        <f t="shared" si="3"/>
        <v>168</v>
      </c>
      <c r="H15" s="24" t="s">
        <v>175</v>
      </c>
      <c r="I15" s="24">
        <f t="shared" si="4"/>
        <v>3</v>
      </c>
      <c r="J15" s="24" t="s">
        <v>7</v>
      </c>
      <c r="K15" s="25"/>
    </row>
    <row r="16" spans="1:11" ht="27" customHeight="1">
      <c r="A16" s="35">
        <f>RANDBETWEEN(100,999)</f>
        <v>477</v>
      </c>
      <c r="B16" s="35">
        <f>RANDBETWEEN(1,99)</f>
        <v>31</v>
      </c>
      <c r="C16" s="35">
        <f t="shared" si="0"/>
        <v>12</v>
      </c>
      <c r="D16" s="35">
        <f t="shared" si="1"/>
        <v>465</v>
      </c>
      <c r="E16" s="35">
        <f t="shared" si="2"/>
        <v>15</v>
      </c>
      <c r="F16" s="23" t="s">
        <v>50</v>
      </c>
      <c r="G16" s="24">
        <f t="shared" si="3"/>
        <v>465</v>
      </c>
      <c r="H16" s="24" t="s">
        <v>175</v>
      </c>
      <c r="I16" s="24">
        <f t="shared" si="4"/>
        <v>31</v>
      </c>
      <c r="J16" s="24" t="s">
        <v>7</v>
      </c>
      <c r="K16" s="25"/>
    </row>
    <row r="17" spans="1:11" ht="27" customHeight="1">
      <c r="A17" s="35">
        <f>RANDBETWEEN(100,999)</f>
        <v>632</v>
      </c>
      <c r="B17" s="35">
        <f>RANDBETWEEN(1,99)</f>
        <v>85</v>
      </c>
      <c r="C17" s="35">
        <f t="shared" si="0"/>
        <v>37</v>
      </c>
      <c r="D17" s="35">
        <f t="shared" si="1"/>
        <v>595</v>
      </c>
      <c r="E17" s="35">
        <f t="shared" si="2"/>
        <v>7</v>
      </c>
      <c r="F17" s="23" t="s">
        <v>51</v>
      </c>
      <c r="G17" s="24">
        <f t="shared" si="3"/>
        <v>595</v>
      </c>
      <c r="H17" s="24" t="s">
        <v>175</v>
      </c>
      <c r="I17" s="24">
        <f t="shared" si="4"/>
        <v>85</v>
      </c>
      <c r="J17" s="24" t="s">
        <v>7</v>
      </c>
      <c r="K17" s="25"/>
    </row>
    <row r="18" spans="1:11" ht="27" customHeight="1">
      <c r="A18" s="35">
        <f>RANDBETWEEN(100,999)</f>
        <v>410</v>
      </c>
      <c r="B18" s="35">
        <f>RANDBETWEEN(1,99)</f>
        <v>33</v>
      </c>
      <c r="C18" s="35">
        <f t="shared" si="0"/>
        <v>14</v>
      </c>
      <c r="D18" s="35">
        <f t="shared" si="1"/>
        <v>396</v>
      </c>
      <c r="E18" s="35">
        <f t="shared" si="2"/>
        <v>12</v>
      </c>
      <c r="F18" s="23" t="s">
        <v>52</v>
      </c>
      <c r="G18" s="24">
        <f t="shared" si="3"/>
        <v>396</v>
      </c>
      <c r="H18" s="24" t="s">
        <v>175</v>
      </c>
      <c r="I18" s="24">
        <f t="shared" si="4"/>
        <v>33</v>
      </c>
      <c r="J18" s="24" t="s">
        <v>7</v>
      </c>
      <c r="K18" s="25"/>
    </row>
    <row r="19" spans="1:11" ht="27" customHeight="1">
      <c r="A19" s="35">
        <f>RANDBETWEEN(100,999)</f>
        <v>409</v>
      </c>
      <c r="B19" s="35">
        <f>RANDBETWEEN(1,99)</f>
        <v>94</v>
      </c>
      <c r="C19" s="35">
        <f t="shared" si="0"/>
        <v>33</v>
      </c>
      <c r="D19" s="35">
        <f t="shared" si="1"/>
        <v>376</v>
      </c>
      <c r="E19" s="35">
        <f t="shared" si="2"/>
        <v>4</v>
      </c>
      <c r="F19" s="23" t="s">
        <v>53</v>
      </c>
      <c r="G19" s="24">
        <f t="shared" si="3"/>
        <v>376</v>
      </c>
      <c r="H19" s="24" t="s">
        <v>175</v>
      </c>
      <c r="I19" s="24">
        <f t="shared" si="4"/>
        <v>94</v>
      </c>
      <c r="J19" s="24" t="s">
        <v>7</v>
      </c>
      <c r="K19" s="25"/>
    </row>
    <row r="20" spans="1:11" ht="27" customHeight="1">
      <c r="A20" s="35">
        <f>RANDBETWEEN(100,999)</f>
        <v>983</v>
      </c>
      <c r="B20" s="35">
        <f>RANDBETWEEN(1,99)</f>
        <v>29</v>
      </c>
      <c r="C20" s="35">
        <f t="shared" si="0"/>
        <v>26</v>
      </c>
      <c r="D20" s="35">
        <f t="shared" si="1"/>
        <v>957</v>
      </c>
      <c r="E20" s="35">
        <f t="shared" si="2"/>
        <v>33</v>
      </c>
      <c r="F20" s="23" t="s">
        <v>54</v>
      </c>
      <c r="G20" s="24">
        <f t="shared" si="3"/>
        <v>957</v>
      </c>
      <c r="H20" s="24" t="s">
        <v>175</v>
      </c>
      <c r="I20" s="24">
        <f t="shared" si="4"/>
        <v>29</v>
      </c>
      <c r="J20" s="24" t="s">
        <v>7</v>
      </c>
      <c r="K20" s="25"/>
    </row>
    <row r="21" spans="1:11" ht="27" customHeight="1">
      <c r="A21" s="35">
        <f>RANDBETWEEN(100,999)</f>
        <v>988</v>
      </c>
      <c r="B21" s="35">
        <f>RANDBETWEEN(1,99)</f>
        <v>97</v>
      </c>
      <c r="C21" s="35">
        <f t="shared" si="0"/>
        <v>18</v>
      </c>
      <c r="D21" s="35">
        <f t="shared" si="1"/>
        <v>970</v>
      </c>
      <c r="E21" s="35">
        <f t="shared" si="2"/>
        <v>10</v>
      </c>
      <c r="F21" s="23" t="s">
        <v>55</v>
      </c>
      <c r="G21" s="24">
        <f t="shared" si="3"/>
        <v>970</v>
      </c>
      <c r="H21" s="24" t="s">
        <v>175</v>
      </c>
      <c r="I21" s="24">
        <f t="shared" si="4"/>
        <v>97</v>
      </c>
      <c r="J21" s="24" t="s">
        <v>7</v>
      </c>
      <c r="K21" s="25"/>
    </row>
    <row r="22" spans="1:11" ht="27" customHeight="1">
      <c r="A22" s="35">
        <f>RANDBETWEEN(100,999)</f>
        <v>516</v>
      </c>
      <c r="B22" s="35">
        <f>RANDBETWEEN(1,99)</f>
        <v>34</v>
      </c>
      <c r="C22" s="35">
        <f t="shared" si="0"/>
        <v>6</v>
      </c>
      <c r="D22" s="35">
        <f t="shared" si="1"/>
        <v>510</v>
      </c>
      <c r="E22" s="35">
        <f t="shared" si="2"/>
        <v>15</v>
      </c>
      <c r="F22" s="23" t="s">
        <v>56</v>
      </c>
      <c r="G22" s="24">
        <f t="shared" si="3"/>
        <v>510</v>
      </c>
      <c r="H22" s="24" t="s">
        <v>175</v>
      </c>
      <c r="I22" s="24">
        <f t="shared" si="4"/>
        <v>34</v>
      </c>
      <c r="J22" s="24" t="s">
        <v>7</v>
      </c>
      <c r="K22" s="25"/>
    </row>
    <row r="23" spans="9:11" ht="27" customHeight="1">
      <c r="I23" s="22"/>
      <c r="J23" s="22"/>
      <c r="K23" s="22"/>
    </row>
    <row r="24" spans="10:12" ht="27" customHeight="1" thickBot="1">
      <c r="J24" s="27" t="s">
        <v>1</v>
      </c>
      <c r="K24" s="27"/>
      <c r="L24" s="36"/>
    </row>
    <row r="26" spans="6:13" ht="27" customHeight="1">
      <c r="F26" s="150" t="s">
        <v>174</v>
      </c>
      <c r="G26" s="151"/>
      <c r="H26" s="151"/>
      <c r="I26" s="151"/>
      <c r="J26" s="151"/>
      <c r="K26" s="151"/>
      <c r="L26" s="151"/>
      <c r="M26" s="151"/>
    </row>
    <row r="27" spans="6:13" ht="27" customHeight="1">
      <c r="F27" s="160" t="s">
        <v>106</v>
      </c>
      <c r="G27" s="161"/>
      <c r="H27" s="161"/>
      <c r="I27" s="161"/>
      <c r="J27" s="161"/>
      <c r="K27" s="161"/>
      <c r="L27" s="161"/>
      <c r="M27" s="161"/>
    </row>
    <row r="28" spans="6:11" ht="27" customHeight="1">
      <c r="F28" s="23" t="s">
        <v>57</v>
      </c>
      <c r="G28" s="24">
        <f aca="true" t="shared" si="5" ref="G28:J47">G3</f>
        <v>803</v>
      </c>
      <c r="H28" s="24" t="str">
        <f t="shared" si="5"/>
        <v>÷</v>
      </c>
      <c r="I28" s="24">
        <f t="shared" si="5"/>
        <v>73</v>
      </c>
      <c r="J28" s="24" t="str">
        <f t="shared" si="5"/>
        <v>＝</v>
      </c>
      <c r="K28" s="25">
        <f>E3</f>
        <v>11</v>
      </c>
    </row>
    <row r="29" spans="6:11" ht="27" customHeight="1">
      <c r="F29" s="23" t="s">
        <v>38</v>
      </c>
      <c r="G29" s="24">
        <f t="shared" si="5"/>
        <v>658</v>
      </c>
      <c r="H29" s="24" t="str">
        <f t="shared" si="5"/>
        <v>÷</v>
      </c>
      <c r="I29" s="24">
        <f t="shared" si="5"/>
        <v>47</v>
      </c>
      <c r="J29" s="24" t="str">
        <f t="shared" si="5"/>
        <v>＝</v>
      </c>
      <c r="K29" s="25">
        <f aca="true" t="shared" si="6" ref="K29:K47">E4</f>
        <v>14</v>
      </c>
    </row>
    <row r="30" spans="6:11" ht="27" customHeight="1">
      <c r="F30" s="23" t="s">
        <v>39</v>
      </c>
      <c r="G30" s="24">
        <f t="shared" si="5"/>
        <v>640</v>
      </c>
      <c r="H30" s="24" t="str">
        <f t="shared" si="5"/>
        <v>÷</v>
      </c>
      <c r="I30" s="24">
        <f t="shared" si="5"/>
        <v>16</v>
      </c>
      <c r="J30" s="24" t="str">
        <f t="shared" si="5"/>
        <v>＝</v>
      </c>
      <c r="K30" s="25">
        <f t="shared" si="6"/>
        <v>40</v>
      </c>
    </row>
    <row r="31" spans="6:11" ht="27" customHeight="1">
      <c r="F31" s="23" t="s">
        <v>40</v>
      </c>
      <c r="G31" s="24">
        <f t="shared" si="5"/>
        <v>828</v>
      </c>
      <c r="H31" s="24" t="str">
        <f t="shared" si="5"/>
        <v>÷</v>
      </c>
      <c r="I31" s="24">
        <f t="shared" si="5"/>
        <v>18</v>
      </c>
      <c r="J31" s="24" t="str">
        <f t="shared" si="5"/>
        <v>＝</v>
      </c>
      <c r="K31" s="25">
        <f t="shared" si="6"/>
        <v>46</v>
      </c>
    </row>
    <row r="32" spans="6:11" ht="27" customHeight="1">
      <c r="F32" s="23" t="s">
        <v>41</v>
      </c>
      <c r="G32" s="24">
        <f t="shared" si="5"/>
        <v>363</v>
      </c>
      <c r="H32" s="24" t="str">
        <f t="shared" si="5"/>
        <v>÷</v>
      </c>
      <c r="I32" s="24">
        <f t="shared" si="5"/>
        <v>11</v>
      </c>
      <c r="J32" s="24" t="str">
        <f t="shared" si="5"/>
        <v>＝</v>
      </c>
      <c r="K32" s="25">
        <f t="shared" si="6"/>
        <v>33</v>
      </c>
    </row>
    <row r="33" spans="6:11" ht="27" customHeight="1">
      <c r="F33" s="23" t="s">
        <v>42</v>
      </c>
      <c r="G33" s="24">
        <f t="shared" si="5"/>
        <v>147</v>
      </c>
      <c r="H33" s="24" t="str">
        <f t="shared" si="5"/>
        <v>÷</v>
      </c>
      <c r="I33" s="24">
        <f t="shared" si="5"/>
        <v>49</v>
      </c>
      <c r="J33" s="24" t="str">
        <f t="shared" si="5"/>
        <v>＝</v>
      </c>
      <c r="K33" s="25">
        <f t="shared" si="6"/>
        <v>3</v>
      </c>
    </row>
    <row r="34" spans="6:11" ht="27" customHeight="1">
      <c r="F34" s="23" t="s">
        <v>43</v>
      </c>
      <c r="G34" s="24">
        <f t="shared" si="5"/>
        <v>164</v>
      </c>
      <c r="H34" s="24" t="str">
        <f t="shared" si="5"/>
        <v>÷</v>
      </c>
      <c r="I34" s="24">
        <f t="shared" si="5"/>
        <v>82</v>
      </c>
      <c r="J34" s="24" t="str">
        <f t="shared" si="5"/>
        <v>＝</v>
      </c>
      <c r="K34" s="25">
        <f t="shared" si="6"/>
        <v>2</v>
      </c>
    </row>
    <row r="35" spans="6:11" ht="27" customHeight="1">
      <c r="F35" s="23" t="s">
        <v>44</v>
      </c>
      <c r="G35" s="24">
        <f t="shared" si="5"/>
        <v>936</v>
      </c>
      <c r="H35" s="24" t="str">
        <f t="shared" si="5"/>
        <v>÷</v>
      </c>
      <c r="I35" s="24">
        <f t="shared" si="5"/>
        <v>6</v>
      </c>
      <c r="J35" s="24" t="str">
        <f t="shared" si="5"/>
        <v>＝</v>
      </c>
      <c r="K35" s="25">
        <f t="shared" si="6"/>
        <v>156</v>
      </c>
    </row>
    <row r="36" spans="6:11" ht="27" customHeight="1">
      <c r="F36" s="23" t="s">
        <v>45</v>
      </c>
      <c r="G36" s="24">
        <f t="shared" si="5"/>
        <v>310</v>
      </c>
      <c r="H36" s="24" t="str">
        <f t="shared" si="5"/>
        <v>÷</v>
      </c>
      <c r="I36" s="24">
        <f t="shared" si="5"/>
        <v>31</v>
      </c>
      <c r="J36" s="24" t="str">
        <f t="shared" si="5"/>
        <v>＝</v>
      </c>
      <c r="K36" s="25">
        <f t="shared" si="6"/>
        <v>10</v>
      </c>
    </row>
    <row r="37" spans="6:11" ht="27" customHeight="1">
      <c r="F37" s="23" t="s">
        <v>46</v>
      </c>
      <c r="G37" s="24">
        <f t="shared" si="5"/>
        <v>506</v>
      </c>
      <c r="H37" s="24" t="str">
        <f t="shared" si="5"/>
        <v>÷</v>
      </c>
      <c r="I37" s="24">
        <f t="shared" si="5"/>
        <v>23</v>
      </c>
      <c r="J37" s="24" t="str">
        <f t="shared" si="5"/>
        <v>＝</v>
      </c>
      <c r="K37" s="25">
        <f t="shared" si="6"/>
        <v>22</v>
      </c>
    </row>
    <row r="38" spans="6:11" ht="27" customHeight="1">
      <c r="F38" s="23" t="s">
        <v>47</v>
      </c>
      <c r="G38" s="24">
        <f t="shared" si="5"/>
        <v>803</v>
      </c>
      <c r="H38" s="24" t="str">
        <f t="shared" si="5"/>
        <v>÷</v>
      </c>
      <c r="I38" s="24">
        <f t="shared" si="5"/>
        <v>73</v>
      </c>
      <c r="J38" s="24" t="str">
        <f t="shared" si="5"/>
        <v>＝</v>
      </c>
      <c r="K38" s="25">
        <f t="shared" si="6"/>
        <v>11</v>
      </c>
    </row>
    <row r="39" spans="6:12" ht="27" customHeight="1">
      <c r="F39" s="23" t="s">
        <v>48</v>
      </c>
      <c r="G39" s="24">
        <f t="shared" si="5"/>
        <v>315</v>
      </c>
      <c r="H39" s="24" t="str">
        <f t="shared" si="5"/>
        <v>÷</v>
      </c>
      <c r="I39" s="24">
        <f t="shared" si="5"/>
        <v>9</v>
      </c>
      <c r="J39" s="24" t="str">
        <f t="shared" si="5"/>
        <v>＝</v>
      </c>
      <c r="K39" s="25">
        <f t="shared" si="6"/>
        <v>35</v>
      </c>
      <c r="L39" s="36"/>
    </row>
    <row r="40" spans="6:12" ht="27" customHeight="1">
      <c r="F40" s="23" t="s">
        <v>49</v>
      </c>
      <c r="G40" s="24">
        <f t="shared" si="5"/>
        <v>168</v>
      </c>
      <c r="H40" s="24" t="str">
        <f t="shared" si="5"/>
        <v>÷</v>
      </c>
      <c r="I40" s="24">
        <f t="shared" si="5"/>
        <v>3</v>
      </c>
      <c r="J40" s="24" t="str">
        <f t="shared" si="5"/>
        <v>＝</v>
      </c>
      <c r="K40" s="25">
        <f t="shared" si="6"/>
        <v>56</v>
      </c>
      <c r="L40" s="36"/>
    </row>
    <row r="41" spans="6:11" ht="27" customHeight="1">
      <c r="F41" s="23" t="s">
        <v>50</v>
      </c>
      <c r="G41" s="24">
        <f t="shared" si="5"/>
        <v>465</v>
      </c>
      <c r="H41" s="24" t="str">
        <f t="shared" si="5"/>
        <v>÷</v>
      </c>
      <c r="I41" s="24">
        <f t="shared" si="5"/>
        <v>31</v>
      </c>
      <c r="J41" s="24" t="str">
        <f t="shared" si="5"/>
        <v>＝</v>
      </c>
      <c r="K41" s="25">
        <f t="shared" si="6"/>
        <v>15</v>
      </c>
    </row>
    <row r="42" spans="6:11" ht="27" customHeight="1">
      <c r="F42" s="23" t="s">
        <v>51</v>
      </c>
      <c r="G42" s="24">
        <f t="shared" si="5"/>
        <v>595</v>
      </c>
      <c r="H42" s="24" t="str">
        <f t="shared" si="5"/>
        <v>÷</v>
      </c>
      <c r="I42" s="24">
        <f t="shared" si="5"/>
        <v>85</v>
      </c>
      <c r="J42" s="24" t="str">
        <f t="shared" si="5"/>
        <v>＝</v>
      </c>
      <c r="K42" s="25">
        <f t="shared" si="6"/>
        <v>7</v>
      </c>
    </row>
    <row r="43" spans="6:11" ht="27" customHeight="1">
      <c r="F43" s="23" t="s">
        <v>52</v>
      </c>
      <c r="G43" s="24">
        <f t="shared" si="5"/>
        <v>396</v>
      </c>
      <c r="H43" s="24" t="str">
        <f t="shared" si="5"/>
        <v>÷</v>
      </c>
      <c r="I43" s="24">
        <f t="shared" si="5"/>
        <v>33</v>
      </c>
      <c r="J43" s="24" t="str">
        <f t="shared" si="5"/>
        <v>＝</v>
      </c>
      <c r="K43" s="25">
        <f t="shared" si="6"/>
        <v>12</v>
      </c>
    </row>
    <row r="44" spans="6:11" ht="27" customHeight="1">
      <c r="F44" s="23" t="s">
        <v>53</v>
      </c>
      <c r="G44" s="24">
        <f t="shared" si="5"/>
        <v>376</v>
      </c>
      <c r="H44" s="24" t="str">
        <f t="shared" si="5"/>
        <v>÷</v>
      </c>
      <c r="I44" s="24">
        <f t="shared" si="5"/>
        <v>94</v>
      </c>
      <c r="J44" s="24" t="str">
        <f t="shared" si="5"/>
        <v>＝</v>
      </c>
      <c r="K44" s="25">
        <f t="shared" si="6"/>
        <v>4</v>
      </c>
    </row>
    <row r="45" spans="6:11" ht="27" customHeight="1">
      <c r="F45" s="23" t="s">
        <v>54</v>
      </c>
      <c r="G45" s="24">
        <f t="shared" si="5"/>
        <v>957</v>
      </c>
      <c r="H45" s="24" t="str">
        <f t="shared" si="5"/>
        <v>÷</v>
      </c>
      <c r="I45" s="24">
        <f t="shared" si="5"/>
        <v>29</v>
      </c>
      <c r="J45" s="24" t="str">
        <f t="shared" si="5"/>
        <v>＝</v>
      </c>
      <c r="K45" s="25">
        <f t="shared" si="6"/>
        <v>33</v>
      </c>
    </row>
    <row r="46" spans="6:11" ht="27" customHeight="1">
      <c r="F46" s="23" t="s">
        <v>55</v>
      </c>
      <c r="G46" s="24">
        <f t="shared" si="5"/>
        <v>970</v>
      </c>
      <c r="H46" s="24" t="str">
        <f t="shared" si="5"/>
        <v>÷</v>
      </c>
      <c r="I46" s="24">
        <f t="shared" si="5"/>
        <v>97</v>
      </c>
      <c r="J46" s="24" t="str">
        <f t="shared" si="5"/>
        <v>＝</v>
      </c>
      <c r="K46" s="25">
        <f t="shared" si="6"/>
        <v>10</v>
      </c>
    </row>
    <row r="47" spans="6:11" ht="27" customHeight="1">
      <c r="F47" s="23" t="s">
        <v>56</v>
      </c>
      <c r="G47" s="24">
        <f t="shared" si="5"/>
        <v>510</v>
      </c>
      <c r="H47" s="24" t="str">
        <f t="shared" si="5"/>
        <v>÷</v>
      </c>
      <c r="I47" s="24">
        <f t="shared" si="5"/>
        <v>34</v>
      </c>
      <c r="J47" s="24" t="str">
        <f t="shared" si="5"/>
        <v>＝</v>
      </c>
      <c r="K47" s="25">
        <f t="shared" si="6"/>
        <v>15</v>
      </c>
    </row>
  </sheetData>
  <sheetProtection password="E177" sheet="1" objects="1" scenarios="1"/>
  <mergeCells count="5">
    <mergeCell ref="A1:E1"/>
    <mergeCell ref="F26:M26"/>
    <mergeCell ref="F27:M27"/>
    <mergeCell ref="F1:M1"/>
    <mergeCell ref="F2:M2"/>
  </mergeCells>
  <hyperlinks>
    <hyperlink ref="O1" location="算数小テスト一覧!A1" display="→算数小テスト一覧に戻る"/>
  </hyperlink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井原　修一郎 </dc:creator>
  <cp:keywords/>
  <dc:description/>
  <cp:lastModifiedBy>井原　修一郎</cp:lastModifiedBy>
  <cp:lastPrinted>2010-11-29T09:58:45Z</cp:lastPrinted>
  <dcterms:created xsi:type="dcterms:W3CDTF">2008-04-25T13:54:33Z</dcterms:created>
  <dcterms:modified xsi:type="dcterms:W3CDTF">2010-11-29T14:20:31Z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